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S:\Accounting\ACCOUNTING\XTB CR\Statistika,ČNB\CNB\2020\"/>
    </mc:Choice>
  </mc:AlternateContent>
  <xr:revisionPtr revIDLastSave="0" documentId="13_ncr:1_{99ECD941-043A-480C-A56C-76073EA89AFD}" xr6:coauthVersionLast="45" xr6:coauthVersionMax="45" xr10:uidLastSave="{00000000-0000-0000-0000-000000000000}"/>
  <bookViews>
    <workbookView xWindow="-120" yWindow="-120" windowWidth="29040" windowHeight="15840" activeTab="5" xr2:uid="{00000000-000D-0000-FFFF-FFFF00000000}"/>
  </bookViews>
  <sheets>
    <sheet name="F_00.01" sheetId="1" r:id="rId1"/>
    <sheet name="F_01.01" sheetId="2" r:id="rId2"/>
    <sheet name="F_01.02" sheetId="3" r:id="rId3"/>
    <sheet name="F_01.03" sheetId="4" r:id="rId4"/>
    <sheet name="F_02.00" sheetId="5" r:id="rId5"/>
    <sheet name="F_03.00" sheetId="6" r:id="rId6"/>
    <sheet name="F_04.01" sheetId="7" r:id="rId7"/>
    <sheet name="F_04.02.1" sheetId="8" r:id="rId8"/>
    <sheet name="F_04.02.2" sheetId="9" r:id="rId9"/>
    <sheet name="F_04.03.1" sheetId="10" r:id="rId10"/>
    <sheet name="F_04.04.1" sheetId="11" r:id="rId11"/>
    <sheet name="F_04.05" sheetId="12" r:id="rId12"/>
    <sheet name="F_05.01" sheetId="13" r:id="rId13"/>
    <sheet name="F_06.01" sheetId="14" r:id="rId14"/>
    <sheet name="F_07.01" sheetId="15" r:id="rId15"/>
    <sheet name="F_08.01.a" sheetId="16" r:id="rId16"/>
    <sheet name="F_08.01.b" sheetId="17" r:id="rId17"/>
    <sheet name="F_08.02" sheetId="18" r:id="rId18"/>
    <sheet name="F_09.01.1" sheetId="19" r:id="rId19"/>
    <sheet name="F_09.02" sheetId="20" r:id="rId20"/>
    <sheet name="F_10.00" sheetId="21" r:id="rId21"/>
    <sheet name="F_11.01" sheetId="22" r:id="rId22"/>
    <sheet name="F_11.03" sheetId="23" r:id="rId23"/>
    <sheet name="F_11.04" sheetId="24" r:id="rId24"/>
    <sheet name="F_12.01.a" sheetId="25" r:id="rId25"/>
    <sheet name="F_12.01.b" sheetId="26" r:id="rId26"/>
    <sheet name="F_12.02" sheetId="27" r:id="rId27"/>
    <sheet name="F_13.01" sheetId="28" r:id="rId28"/>
    <sheet name="F_13.02.1.a" sheetId="29" r:id="rId29"/>
    <sheet name="F_13.02.1.b" sheetId="30" r:id="rId30"/>
    <sheet name="F_13.03.1.a" sheetId="31" r:id="rId31"/>
    <sheet name="F_13.03.1.b" sheetId="32" r:id="rId32"/>
    <sheet name="F_14.00" sheetId="33" r:id="rId33"/>
    <sheet name="F_15.00.a" sheetId="34" r:id="rId34"/>
    <sheet name="F_15.00.b" sheetId="35" r:id="rId35"/>
    <sheet name="F_16.01" sheetId="36" r:id="rId36"/>
    <sheet name="F_16.02" sheetId="37" r:id="rId37"/>
    <sheet name="F_16.03" sheetId="38" r:id="rId38"/>
    <sheet name="F_16.04" sheetId="39" r:id="rId39"/>
    <sheet name="F_16.04.1" sheetId="40" r:id="rId40"/>
    <sheet name="F_16.05" sheetId="41" r:id="rId41"/>
    <sheet name="F_16.06" sheetId="42" r:id="rId42"/>
    <sheet name="F_16.07.a" sheetId="43" r:id="rId43"/>
    <sheet name="F_16.07.b" sheetId="44" r:id="rId44"/>
    <sheet name="F_16.08" sheetId="45" r:id="rId45"/>
    <sheet name="F_17.01" sheetId="46" r:id="rId46"/>
    <sheet name="F_17.02" sheetId="47" r:id="rId47"/>
    <sheet name="F_17.03" sheetId="48" r:id="rId48"/>
    <sheet name="F_18.00.a" sheetId="49" r:id="rId49"/>
    <sheet name="F_18.00.b" sheetId="50" r:id="rId50"/>
    <sheet name="F_18.00.c" sheetId="51" r:id="rId51"/>
    <sheet name="F_18.00.d" sheetId="52" r:id="rId52"/>
    <sheet name="F_18.00.e" sheetId="53" r:id="rId53"/>
    <sheet name="F_18.01" sheetId="54" r:id="rId54"/>
    <sheet name="F_18.02.a" sheetId="55" r:id="rId55"/>
    <sheet name="F_18.02.b" sheetId="56" r:id="rId56"/>
    <sheet name="F_18.02.c" sheetId="57" r:id="rId57"/>
    <sheet name="F_19.00.a" sheetId="58" r:id="rId58"/>
    <sheet name="F_19.00.b" sheetId="59" r:id="rId59"/>
    <sheet name="F_19.00.c" sheetId="60" r:id="rId60"/>
    <sheet name="F_19.00.d" sheetId="61" r:id="rId61"/>
    <sheet name="F_19.00.e" sheetId="62" r:id="rId62"/>
    <sheet name="F_20.01" sheetId="63" r:id="rId63"/>
    <sheet name="F_20.02" sheetId="64" r:id="rId64"/>
    <sheet name="F_20.03" sheetId="65" r:id="rId65"/>
    <sheet name="F_20.04" sheetId="66" r:id="rId66"/>
    <sheet name="F_20.05.a" sheetId="67" r:id="rId67"/>
    <sheet name="F_20.05.b" sheetId="68" r:id="rId68"/>
    <sheet name="F_20.06" sheetId="69" r:id="rId69"/>
    <sheet name="F_20.07.1" sheetId="70" r:id="rId70"/>
    <sheet name="F_21.00" sheetId="71" r:id="rId71"/>
    <sheet name="F_22.01" sheetId="72" r:id="rId72"/>
    <sheet name="F_22.02" sheetId="73" r:id="rId73"/>
    <sheet name="F_23.01" sheetId="74" r:id="rId74"/>
    <sheet name="F_23.02" sheetId="75" r:id="rId75"/>
    <sheet name="F_23.03" sheetId="76" r:id="rId76"/>
    <sheet name="F_23.04" sheetId="77" r:id="rId77"/>
    <sheet name="F_23.05" sheetId="78" r:id="rId78"/>
    <sheet name="F_23.06" sheetId="79" r:id="rId79"/>
    <sheet name="F_24.01" sheetId="80" r:id="rId80"/>
    <sheet name="F_24.02" sheetId="81" r:id="rId81"/>
    <sheet name="F_24.03" sheetId="82" r:id="rId82"/>
    <sheet name="F_25.01.a" sheetId="83" r:id="rId83"/>
    <sheet name="F_25.01.b" sheetId="84" r:id="rId84"/>
    <sheet name="F_25.01.c" sheetId="85" r:id="rId85"/>
    <sheet name="F_25.01.d" sheetId="86" r:id="rId86"/>
    <sheet name="F_25.02.a" sheetId="87" r:id="rId87"/>
    <sheet name="F_25.02.b" sheetId="88" r:id="rId88"/>
    <sheet name="F_25.02.c" sheetId="89" r:id="rId89"/>
    <sheet name="F_25.03.a" sheetId="90" r:id="rId90"/>
    <sheet name="F_25.03.b" sheetId="91" r:id="rId91"/>
    <sheet name="F_26.00.a" sheetId="92" r:id="rId92"/>
    <sheet name="F_26.00.b" sheetId="93" r:id="rId93"/>
    <sheet name="F_30.01" sheetId="94" r:id="rId94"/>
    <sheet name="F_30.02" sheetId="95" r:id="rId95"/>
    <sheet name="F_31.01" sheetId="96" r:id="rId96"/>
    <sheet name="F_31.02" sheetId="97" r:id="rId97"/>
    <sheet name="F_40.01" sheetId="98" r:id="rId98"/>
    <sheet name="F_40.02" sheetId="99" r:id="rId99"/>
    <sheet name="F_41.01" sheetId="100" r:id="rId100"/>
    <sheet name="F_41.02" sheetId="101" r:id="rId101"/>
    <sheet name="F_42.00" sheetId="102" r:id="rId102"/>
    <sheet name="F_43.00" sheetId="103" r:id="rId103"/>
    <sheet name="F_44.01" sheetId="104" r:id="rId104"/>
    <sheet name="F_44.02" sheetId="105" r:id="rId105"/>
    <sheet name="F_44.03" sheetId="106" r:id="rId106"/>
    <sheet name="F_44.04" sheetId="107" r:id="rId107"/>
    <sheet name="F_45.01" sheetId="108" r:id="rId108"/>
    <sheet name="F_45.02" sheetId="109" r:id="rId109"/>
    <sheet name="F_45.03" sheetId="110" r:id="rId110"/>
    <sheet name="F_46.00" sheetId="111" r:id="rId111"/>
    <sheet name="F_47.00" sheetId="112" r:id="rId112"/>
  </sheets>
  <calcPr calcId="181029"/>
</workbook>
</file>

<file path=xl/calcChain.xml><?xml version="1.0" encoding="utf-8"?>
<calcChain xmlns="http://schemas.openxmlformats.org/spreadsheetml/2006/main">
  <c r="N18" i="103" l="1"/>
  <c r="N17" i="103" s="1"/>
  <c r="I18" i="103"/>
  <c r="I17" i="103" s="1"/>
  <c r="H40" i="36"/>
  <c r="I57" i="5"/>
  <c r="I53" i="5"/>
  <c r="I22" i="5"/>
  <c r="H41" i="36" s="1"/>
  <c r="I37" i="3"/>
  <c r="I11" i="3"/>
  <c r="I65" i="2"/>
  <c r="I62" i="2"/>
  <c r="I59" i="2"/>
  <c r="I11" i="2"/>
  <c r="V31" i="111"/>
  <c r="V30" i="111"/>
  <c r="V29" i="111"/>
  <c r="V28" i="111"/>
  <c r="V27" i="111"/>
  <c r="V26" i="111"/>
  <c r="V25" i="111"/>
  <c r="V24" i="111"/>
  <c r="V23" i="111"/>
  <c r="V22" i="111"/>
  <c r="V21" i="111"/>
  <c r="V20" i="111"/>
  <c r="V19" i="111"/>
  <c r="V18" i="111"/>
  <c r="V17" i="111"/>
  <c r="V16" i="111"/>
  <c r="U15" i="111"/>
  <c r="U32" i="111" s="1"/>
  <c r="T15" i="111"/>
  <c r="T32" i="111" s="1"/>
  <c r="S15" i="111"/>
  <c r="S32" i="111" s="1"/>
  <c r="R15" i="111"/>
  <c r="R32" i="111" s="1"/>
  <c r="Q15" i="111"/>
  <c r="Q32" i="111" s="1"/>
  <c r="O15" i="111"/>
  <c r="O32" i="111" s="1"/>
  <c r="M15" i="111"/>
  <c r="M32" i="111" s="1"/>
  <c r="L15" i="111"/>
  <c r="L32" i="111" s="1"/>
  <c r="K15" i="111"/>
  <c r="K32" i="111" s="1"/>
  <c r="J15" i="111"/>
  <c r="J32" i="111" s="1"/>
  <c r="I15" i="111"/>
  <c r="I32" i="111" s="1"/>
  <c r="H15" i="111"/>
  <c r="H32" i="111" s="1"/>
  <c r="G15" i="111"/>
  <c r="G32" i="111" s="1"/>
  <c r="V14" i="111"/>
  <c r="V13" i="111"/>
  <c r="V12" i="111"/>
  <c r="H14" i="110"/>
  <c r="G14" i="110"/>
  <c r="F15" i="109"/>
  <c r="F13" i="108"/>
  <c r="H15" i="107"/>
  <c r="G15" i="106"/>
  <c r="H19" i="105"/>
  <c r="H14" i="104" s="1"/>
  <c r="H8" i="104"/>
  <c r="M18" i="103"/>
  <c r="M17" i="103" s="1"/>
  <c r="K18" i="103"/>
  <c r="K17" i="103" s="1"/>
  <c r="J18" i="103"/>
  <c r="H18" i="103"/>
  <c r="J17" i="103"/>
  <c r="H17" i="103"/>
  <c r="G18" i="102"/>
  <c r="F18" i="102"/>
  <c r="G15" i="102"/>
  <c r="F15" i="102"/>
  <c r="G12" i="102"/>
  <c r="F12" i="102"/>
  <c r="J16" i="101"/>
  <c r="I16" i="101"/>
  <c r="H16" i="101"/>
  <c r="G16" i="101"/>
  <c r="J12" i="101"/>
  <c r="G12" i="101"/>
  <c r="G27" i="100"/>
  <c r="G26" i="100"/>
  <c r="G24" i="100" s="1"/>
  <c r="G25" i="100"/>
  <c r="J24" i="100"/>
  <c r="I24" i="100"/>
  <c r="H24" i="100"/>
  <c r="G14" i="100"/>
  <c r="G12" i="100" s="1"/>
  <c r="G13" i="100"/>
  <c r="J12" i="100"/>
  <c r="I12" i="100"/>
  <c r="H12" i="100"/>
  <c r="N15" i="96"/>
  <c r="M15" i="96"/>
  <c r="L15" i="96"/>
  <c r="K15" i="96"/>
  <c r="J15" i="96"/>
  <c r="N10" i="96"/>
  <c r="M10" i="96"/>
  <c r="L10" i="96"/>
  <c r="K10" i="96"/>
  <c r="J10" i="96"/>
  <c r="K17" i="95"/>
  <c r="J17" i="95"/>
  <c r="I17" i="95"/>
  <c r="K11" i="95"/>
  <c r="J11" i="95"/>
  <c r="I11" i="95"/>
  <c r="H14" i="94"/>
  <c r="E14" i="94"/>
  <c r="P15" i="92"/>
  <c r="O15" i="92"/>
  <c r="N15" i="92"/>
  <c r="M15" i="92"/>
  <c r="L15" i="92"/>
  <c r="K15" i="92"/>
  <c r="J15" i="92"/>
  <c r="I15" i="92"/>
  <c r="H15" i="92"/>
  <c r="H23" i="89"/>
  <c r="G23" i="89"/>
  <c r="H17" i="89"/>
  <c r="G17" i="89"/>
  <c r="G13" i="88"/>
  <c r="A1" i="88"/>
  <c r="T25" i="87"/>
  <c r="S25" i="87"/>
  <c r="R25" i="87"/>
  <c r="Q25" i="87"/>
  <c r="P25" i="87"/>
  <c r="O25" i="87"/>
  <c r="N25" i="87"/>
  <c r="M25" i="87"/>
  <c r="L25" i="87"/>
  <c r="K25" i="87"/>
  <c r="H25" i="87"/>
  <c r="G25" i="87"/>
  <c r="K24" i="87"/>
  <c r="J24" i="87"/>
  <c r="I24" i="87"/>
  <c r="K23" i="87"/>
  <c r="J23" i="87"/>
  <c r="I23" i="87"/>
  <c r="K22" i="87"/>
  <c r="J22" i="87"/>
  <c r="I22" i="87"/>
  <c r="K21" i="87"/>
  <c r="J21" i="87"/>
  <c r="I21" i="87"/>
  <c r="I19" i="87" s="1"/>
  <c r="K20" i="87"/>
  <c r="J20" i="87"/>
  <c r="I20" i="87"/>
  <c r="T19" i="87"/>
  <c r="S19" i="87"/>
  <c r="R19" i="87"/>
  <c r="Q19" i="87"/>
  <c r="P19" i="87"/>
  <c r="O19" i="87"/>
  <c r="N19" i="87"/>
  <c r="M19" i="87"/>
  <c r="L19" i="87"/>
  <c r="K19" i="87"/>
  <c r="J19" i="87"/>
  <c r="H19" i="87"/>
  <c r="G19" i="87"/>
  <c r="K18" i="87"/>
  <c r="J18" i="87"/>
  <c r="I18" i="87"/>
  <c r="K17" i="87"/>
  <c r="J17" i="87"/>
  <c r="I17" i="87"/>
  <c r="K16" i="87"/>
  <c r="J16" i="87"/>
  <c r="I16" i="87"/>
  <c r="K15" i="87"/>
  <c r="J15" i="87"/>
  <c r="J25" i="87" s="1"/>
  <c r="I15" i="87"/>
  <c r="I25" i="87" s="1"/>
  <c r="G20" i="84"/>
  <c r="F20" i="84"/>
  <c r="O25" i="83"/>
  <c r="M25" i="83"/>
  <c r="K25" i="83"/>
  <c r="I25" i="83"/>
  <c r="G25" i="83"/>
  <c r="H24" i="83"/>
  <c r="H23" i="83"/>
  <c r="H22" i="83"/>
  <c r="H21" i="83" s="1"/>
  <c r="P21" i="83"/>
  <c r="P25" i="83" s="1"/>
  <c r="N21" i="83"/>
  <c r="L21" i="83"/>
  <c r="J21" i="83"/>
  <c r="J25" i="83" s="1"/>
  <c r="H20" i="83"/>
  <c r="H19" i="83"/>
  <c r="H18" i="83" s="1"/>
  <c r="P18" i="83"/>
  <c r="N18" i="83"/>
  <c r="N25" i="83" s="1"/>
  <c r="L18" i="83"/>
  <c r="L25" i="83" s="1"/>
  <c r="J18" i="83"/>
  <c r="H17" i="83"/>
  <c r="M24" i="81"/>
  <c r="L24" i="81"/>
  <c r="K24" i="81"/>
  <c r="J24" i="81"/>
  <c r="I24" i="81"/>
  <c r="H24" i="81"/>
  <c r="G24" i="81"/>
  <c r="N48" i="80"/>
  <c r="K48" i="80"/>
  <c r="O28" i="80"/>
  <c r="N28" i="80"/>
  <c r="M28" i="80"/>
  <c r="L28" i="80"/>
  <c r="L48" i="80" s="1"/>
  <c r="K28" i="80"/>
  <c r="J28" i="80"/>
  <c r="I28" i="80"/>
  <c r="O18" i="80"/>
  <c r="O48" i="80" s="1"/>
  <c r="N18" i="80"/>
  <c r="M18" i="80"/>
  <c r="M48" i="80" s="1"/>
  <c r="L18" i="80"/>
  <c r="K18" i="80"/>
  <c r="J18" i="80"/>
  <c r="J48" i="80" s="1"/>
  <c r="I18" i="80"/>
  <c r="I48" i="80" s="1"/>
  <c r="R22" i="79"/>
  <c r="N22" i="79" s="1"/>
  <c r="I22" i="79" s="1"/>
  <c r="O22" i="79"/>
  <c r="J22" i="79" s="1"/>
  <c r="R21" i="79"/>
  <c r="O21" i="79"/>
  <c r="J21" i="79" s="1"/>
  <c r="N21" i="79"/>
  <c r="I21" i="79" s="1"/>
  <c r="R20" i="79"/>
  <c r="N20" i="79" s="1"/>
  <c r="I20" i="79" s="1"/>
  <c r="O20" i="79"/>
  <c r="J20" i="79"/>
  <c r="R19" i="79"/>
  <c r="O19" i="79"/>
  <c r="J19" i="79" s="1"/>
  <c r="N19" i="79"/>
  <c r="I19" i="79"/>
  <c r="R18" i="79"/>
  <c r="O18" i="79"/>
  <c r="N18" i="79"/>
  <c r="I18" i="79" s="1"/>
  <c r="J18" i="79"/>
  <c r="R17" i="79"/>
  <c r="N17" i="79" s="1"/>
  <c r="I17" i="79" s="1"/>
  <c r="O17" i="79"/>
  <c r="J17" i="79"/>
  <c r="R16" i="79"/>
  <c r="N16" i="79" s="1"/>
  <c r="I16" i="79" s="1"/>
  <c r="O16" i="79"/>
  <c r="J16" i="79" s="1"/>
  <c r="Q36" i="78"/>
  <c r="L36" i="78"/>
  <c r="Q35" i="78"/>
  <c r="L35" i="78" s="1"/>
  <c r="U34" i="78"/>
  <c r="R34" i="78"/>
  <c r="M34" i="78" s="1"/>
  <c r="Q34" i="78"/>
  <c r="L34" i="78"/>
  <c r="U33" i="78"/>
  <c r="R33" i="78"/>
  <c r="Q33" i="78"/>
  <c r="L33" i="78" s="1"/>
  <c r="M33" i="78"/>
  <c r="U32" i="78"/>
  <c r="Q32" i="78" s="1"/>
  <c r="L32" i="78" s="1"/>
  <c r="R32" i="78"/>
  <c r="M32" i="78"/>
  <c r="U31" i="78"/>
  <c r="Q31" i="78" s="1"/>
  <c r="L31" i="78" s="1"/>
  <c r="R31" i="78"/>
  <c r="M31" i="78" s="1"/>
  <c r="U30" i="78"/>
  <c r="R30" i="78"/>
  <c r="M30" i="78" s="1"/>
  <c r="Q30" i="78"/>
  <c r="L30" i="78" s="1"/>
  <c r="U29" i="78"/>
  <c r="Q29" i="78" s="1"/>
  <c r="L29" i="78" s="1"/>
  <c r="R29" i="78"/>
  <c r="M29" i="78"/>
  <c r="U28" i="78"/>
  <c r="R28" i="78"/>
  <c r="M28" i="78" s="1"/>
  <c r="Q28" i="78"/>
  <c r="L28" i="78"/>
  <c r="U27" i="78"/>
  <c r="R27" i="78"/>
  <c r="Q27" i="78"/>
  <c r="L27" i="78" s="1"/>
  <c r="M27" i="78"/>
  <c r="U26" i="78"/>
  <c r="Q26" i="78" s="1"/>
  <c r="L26" i="78" s="1"/>
  <c r="R26" i="78"/>
  <c r="M26" i="78"/>
  <c r="U25" i="78"/>
  <c r="Q25" i="78" s="1"/>
  <c r="L25" i="78" s="1"/>
  <c r="R25" i="78"/>
  <c r="M25" i="78" s="1"/>
  <c r="U24" i="78"/>
  <c r="R24" i="78"/>
  <c r="M24" i="78" s="1"/>
  <c r="Q24" i="78"/>
  <c r="L24" i="78" s="1"/>
  <c r="U23" i="78"/>
  <c r="Q23" i="78" s="1"/>
  <c r="L23" i="78" s="1"/>
  <c r="R23" i="78"/>
  <c r="M23" i="78"/>
  <c r="U22" i="78"/>
  <c r="R22" i="78"/>
  <c r="M22" i="78" s="1"/>
  <c r="Q22" i="78"/>
  <c r="L22" i="78"/>
  <c r="U21" i="78"/>
  <c r="R21" i="78"/>
  <c r="Q21" i="78"/>
  <c r="L21" i="78" s="1"/>
  <c r="M21" i="78"/>
  <c r="U20" i="78"/>
  <c r="Q20" i="78" s="1"/>
  <c r="L20" i="78" s="1"/>
  <c r="R20" i="78"/>
  <c r="M20" i="78"/>
  <c r="U19" i="78"/>
  <c r="Q19" i="78" s="1"/>
  <c r="L19" i="78" s="1"/>
  <c r="R19" i="78"/>
  <c r="M19" i="78" s="1"/>
  <c r="U18" i="78"/>
  <c r="R18" i="78"/>
  <c r="M18" i="78" s="1"/>
  <c r="Q18" i="78"/>
  <c r="L18" i="78" s="1"/>
  <c r="U17" i="78"/>
  <c r="Q17" i="78" s="1"/>
  <c r="L17" i="78" s="1"/>
  <c r="R17" i="78"/>
  <c r="M17" i="78"/>
  <c r="U16" i="78"/>
  <c r="R16" i="78"/>
  <c r="M16" i="78" s="1"/>
  <c r="Q16" i="78"/>
  <c r="L16" i="78"/>
  <c r="U15" i="78"/>
  <c r="R15" i="78"/>
  <c r="Q15" i="78"/>
  <c r="L15" i="78" s="1"/>
  <c r="M15" i="78"/>
  <c r="U14" i="78"/>
  <c r="Q14" i="78" s="1"/>
  <c r="L14" i="78" s="1"/>
  <c r="R14" i="78"/>
  <c r="M14" i="78"/>
  <c r="T34" i="77"/>
  <c r="P34" i="77" s="1"/>
  <c r="K34" i="77" s="1"/>
  <c r="Q34" i="77"/>
  <c r="L34" i="77" s="1"/>
  <c r="T33" i="77"/>
  <c r="Q33" i="77"/>
  <c r="L33" i="77" s="1"/>
  <c r="P33" i="77"/>
  <c r="K33" i="77" s="1"/>
  <c r="T32" i="77"/>
  <c r="P32" i="77" s="1"/>
  <c r="K32" i="77" s="1"/>
  <c r="Q32" i="77"/>
  <c r="L32" i="77"/>
  <c r="T31" i="77"/>
  <c r="Q31" i="77"/>
  <c r="L31" i="77" s="1"/>
  <c r="P31" i="77"/>
  <c r="K31" i="77"/>
  <c r="T30" i="77"/>
  <c r="Q30" i="77"/>
  <c r="P30" i="77"/>
  <c r="K30" i="77" s="1"/>
  <c r="L30" i="77"/>
  <c r="T29" i="77"/>
  <c r="P29" i="77" s="1"/>
  <c r="K29" i="77" s="1"/>
  <c r="Q29" i="77"/>
  <c r="L29" i="77"/>
  <c r="T28" i="77"/>
  <c r="P28" i="77" s="1"/>
  <c r="Q28" i="77"/>
  <c r="L28" i="77" s="1"/>
  <c r="K28" i="77"/>
  <c r="T27" i="77"/>
  <c r="Q27" i="77"/>
  <c r="L27" i="77" s="1"/>
  <c r="P27" i="77"/>
  <c r="K27" i="77" s="1"/>
  <c r="T26" i="77"/>
  <c r="P26" i="77" s="1"/>
  <c r="K26" i="77" s="1"/>
  <c r="Q26" i="77"/>
  <c r="L26" i="77"/>
  <c r="T25" i="77"/>
  <c r="Q25" i="77"/>
  <c r="L25" i="77" s="1"/>
  <c r="P25" i="77"/>
  <c r="K25" i="77"/>
  <c r="T24" i="77"/>
  <c r="Q24" i="77"/>
  <c r="P24" i="77"/>
  <c r="K24" i="77" s="1"/>
  <c r="L24" i="77"/>
  <c r="T23" i="77"/>
  <c r="P23" i="77" s="1"/>
  <c r="K23" i="77" s="1"/>
  <c r="Q23" i="77"/>
  <c r="L23" i="77"/>
  <c r="T22" i="77"/>
  <c r="P22" i="77" s="1"/>
  <c r="Q22" i="77"/>
  <c r="L22" i="77" s="1"/>
  <c r="K22" i="77"/>
  <c r="T21" i="77"/>
  <c r="Q21" i="77"/>
  <c r="L21" i="77" s="1"/>
  <c r="P21" i="77"/>
  <c r="K21" i="77" s="1"/>
  <c r="T20" i="77"/>
  <c r="P20" i="77" s="1"/>
  <c r="K20" i="77" s="1"/>
  <c r="Q20" i="77"/>
  <c r="L20" i="77"/>
  <c r="T19" i="77"/>
  <c r="Q19" i="77"/>
  <c r="L19" i="77" s="1"/>
  <c r="P19" i="77"/>
  <c r="K19" i="77"/>
  <c r="T18" i="77"/>
  <c r="Q18" i="77"/>
  <c r="P18" i="77"/>
  <c r="K18" i="77" s="1"/>
  <c r="L18" i="77"/>
  <c r="T17" i="77"/>
  <c r="P17" i="77" s="1"/>
  <c r="K17" i="77" s="1"/>
  <c r="Q17" i="77"/>
  <c r="L17" i="77"/>
  <c r="T16" i="77"/>
  <c r="P16" i="77" s="1"/>
  <c r="K16" i="77" s="1"/>
  <c r="Q16" i="77"/>
  <c r="L16" i="77" s="1"/>
  <c r="T15" i="77"/>
  <c r="Q15" i="77"/>
  <c r="L15" i="77" s="1"/>
  <c r="P15" i="77"/>
  <c r="K15" i="77" s="1"/>
  <c r="P36" i="76"/>
  <c r="K36" i="76" s="1"/>
  <c r="O36" i="76"/>
  <c r="J36" i="76"/>
  <c r="P35" i="76"/>
  <c r="O35" i="76"/>
  <c r="K35" i="76"/>
  <c r="J35" i="76"/>
  <c r="P34" i="76"/>
  <c r="K34" i="76" s="1"/>
  <c r="O34" i="76"/>
  <c r="J34" i="76" s="1"/>
  <c r="P33" i="76"/>
  <c r="K33" i="76" s="1"/>
  <c r="O33" i="76"/>
  <c r="J33" i="76"/>
  <c r="P32" i="76"/>
  <c r="O32" i="76"/>
  <c r="K32" i="76"/>
  <c r="J32" i="76"/>
  <c r="P31" i="76"/>
  <c r="K31" i="76" s="1"/>
  <c r="O31" i="76"/>
  <c r="J31" i="76" s="1"/>
  <c r="P30" i="76"/>
  <c r="K30" i="76" s="1"/>
  <c r="O30" i="76"/>
  <c r="J30" i="76"/>
  <c r="P29" i="76"/>
  <c r="O29" i="76"/>
  <c r="K29" i="76"/>
  <c r="J29" i="76"/>
  <c r="P28" i="76"/>
  <c r="K28" i="76" s="1"/>
  <c r="O28" i="76"/>
  <c r="J28" i="76" s="1"/>
  <c r="P27" i="76"/>
  <c r="K27" i="76" s="1"/>
  <c r="O27" i="76"/>
  <c r="J27" i="76"/>
  <c r="P26" i="76"/>
  <c r="O26" i="76"/>
  <c r="K26" i="76"/>
  <c r="J26" i="76"/>
  <c r="P25" i="76"/>
  <c r="K25" i="76" s="1"/>
  <c r="O25" i="76"/>
  <c r="J25" i="76" s="1"/>
  <c r="P24" i="76"/>
  <c r="K24" i="76" s="1"/>
  <c r="O24" i="76"/>
  <c r="J24" i="76"/>
  <c r="P23" i="76"/>
  <c r="O23" i="76"/>
  <c r="K23" i="76"/>
  <c r="J23" i="76"/>
  <c r="P22" i="76"/>
  <c r="K22" i="76" s="1"/>
  <c r="O22" i="76"/>
  <c r="J22" i="76" s="1"/>
  <c r="P21" i="76"/>
  <c r="K21" i="76" s="1"/>
  <c r="O21" i="76"/>
  <c r="J21" i="76"/>
  <c r="P20" i="76"/>
  <c r="O20" i="76"/>
  <c r="K20" i="76"/>
  <c r="J20" i="76"/>
  <c r="P19" i="76"/>
  <c r="K19" i="76" s="1"/>
  <c r="O19" i="76"/>
  <c r="J19" i="76" s="1"/>
  <c r="P18" i="76"/>
  <c r="K18" i="76" s="1"/>
  <c r="O18" i="76"/>
  <c r="J18" i="76"/>
  <c r="S17" i="76"/>
  <c r="P17" i="76"/>
  <c r="O17" i="76"/>
  <c r="J17" i="76" s="1"/>
  <c r="K17" i="76"/>
  <c r="S56" i="75"/>
  <c r="O56" i="75" s="1"/>
  <c r="J56" i="75" s="1"/>
  <c r="P56" i="75"/>
  <c r="K56" i="75"/>
  <c r="S55" i="75"/>
  <c r="O55" i="75" s="1"/>
  <c r="P55" i="75"/>
  <c r="K55" i="75" s="1"/>
  <c r="J55" i="75"/>
  <c r="S54" i="75"/>
  <c r="P54" i="75"/>
  <c r="K54" i="75" s="1"/>
  <c r="O54" i="75"/>
  <c r="J54" i="75" s="1"/>
  <c r="S53" i="75"/>
  <c r="O53" i="75" s="1"/>
  <c r="J53" i="75" s="1"/>
  <c r="P53" i="75"/>
  <c r="K53" i="75"/>
  <c r="S52" i="75"/>
  <c r="P52" i="75"/>
  <c r="K52" i="75" s="1"/>
  <c r="O52" i="75"/>
  <c r="J52" i="75"/>
  <c r="S51" i="75"/>
  <c r="P51" i="75"/>
  <c r="O51" i="75"/>
  <c r="J51" i="75" s="1"/>
  <c r="K51" i="75"/>
  <c r="S50" i="75"/>
  <c r="O50" i="75" s="1"/>
  <c r="J50" i="75" s="1"/>
  <c r="P50" i="75"/>
  <c r="K50" i="75"/>
  <c r="S49" i="75"/>
  <c r="O49" i="75" s="1"/>
  <c r="J49" i="75" s="1"/>
  <c r="P49" i="75"/>
  <c r="K49" i="75" s="1"/>
  <c r="S48" i="75"/>
  <c r="P48" i="75"/>
  <c r="K48" i="75" s="1"/>
  <c r="O48" i="75"/>
  <c r="J48" i="75" s="1"/>
  <c r="S47" i="75"/>
  <c r="O47" i="75" s="1"/>
  <c r="J47" i="75" s="1"/>
  <c r="P47" i="75"/>
  <c r="K47" i="75"/>
  <c r="S46" i="75"/>
  <c r="P46" i="75"/>
  <c r="K46" i="75" s="1"/>
  <c r="O46" i="75"/>
  <c r="J46" i="75"/>
  <c r="S45" i="75"/>
  <c r="P45" i="75"/>
  <c r="O45" i="75"/>
  <c r="J45" i="75" s="1"/>
  <c r="K45" i="75"/>
  <c r="S44" i="75"/>
  <c r="O44" i="75" s="1"/>
  <c r="J44" i="75" s="1"/>
  <c r="P44" i="75"/>
  <c r="K44" i="75"/>
  <c r="S43" i="75"/>
  <c r="O43" i="75" s="1"/>
  <c r="P43" i="75"/>
  <c r="K43" i="75" s="1"/>
  <c r="J43" i="75"/>
  <c r="S42" i="75"/>
  <c r="P42" i="75"/>
  <c r="K42" i="75" s="1"/>
  <c r="O42" i="75"/>
  <c r="J42" i="75" s="1"/>
  <c r="S41" i="75"/>
  <c r="O41" i="75" s="1"/>
  <c r="J41" i="75" s="1"/>
  <c r="P41" i="75"/>
  <c r="K41" i="75"/>
  <c r="S40" i="75"/>
  <c r="P40" i="75"/>
  <c r="K40" i="75" s="1"/>
  <c r="O40" i="75"/>
  <c r="J40" i="75"/>
  <c r="S39" i="75"/>
  <c r="P39" i="75"/>
  <c r="O39" i="75"/>
  <c r="J39" i="75" s="1"/>
  <c r="K39" i="75"/>
  <c r="S38" i="75"/>
  <c r="O38" i="75" s="1"/>
  <c r="J38" i="75" s="1"/>
  <c r="P38" i="75"/>
  <c r="K38" i="75"/>
  <c r="S37" i="75"/>
  <c r="O37" i="75" s="1"/>
  <c r="P37" i="75"/>
  <c r="K37" i="75" s="1"/>
  <c r="J37" i="75"/>
  <c r="S36" i="75"/>
  <c r="P36" i="75"/>
  <c r="K36" i="75" s="1"/>
  <c r="O36" i="75"/>
  <c r="J36" i="75" s="1"/>
  <c r="S35" i="75"/>
  <c r="O35" i="75" s="1"/>
  <c r="J35" i="75" s="1"/>
  <c r="P35" i="75"/>
  <c r="K35" i="75"/>
  <c r="S34" i="75"/>
  <c r="P34" i="75"/>
  <c r="K34" i="75" s="1"/>
  <c r="O34" i="75"/>
  <c r="J34" i="75"/>
  <c r="S33" i="75"/>
  <c r="P33" i="75"/>
  <c r="O33" i="75"/>
  <c r="J33" i="75" s="1"/>
  <c r="K33" i="75"/>
  <c r="S32" i="75"/>
  <c r="O32" i="75" s="1"/>
  <c r="J32" i="75" s="1"/>
  <c r="P32" i="75"/>
  <c r="K32" i="75"/>
  <c r="S31" i="75"/>
  <c r="O31" i="75" s="1"/>
  <c r="J31" i="75" s="1"/>
  <c r="P31" i="75"/>
  <c r="K31" i="75" s="1"/>
  <c r="S30" i="75"/>
  <c r="P30" i="75"/>
  <c r="K30" i="75" s="1"/>
  <c r="O30" i="75"/>
  <c r="J30" i="75" s="1"/>
  <c r="S29" i="75"/>
  <c r="O29" i="75" s="1"/>
  <c r="J29" i="75" s="1"/>
  <c r="P29" i="75"/>
  <c r="K29" i="75"/>
  <c r="S28" i="75"/>
  <c r="P28" i="75"/>
  <c r="K28" i="75" s="1"/>
  <c r="O28" i="75"/>
  <c r="J28" i="75"/>
  <c r="S27" i="75"/>
  <c r="P27" i="75"/>
  <c r="O27" i="75"/>
  <c r="J27" i="75" s="1"/>
  <c r="K27" i="75"/>
  <c r="S26" i="75"/>
  <c r="O26" i="75" s="1"/>
  <c r="J26" i="75" s="1"/>
  <c r="P26" i="75"/>
  <c r="K26" i="75"/>
  <c r="S25" i="75"/>
  <c r="O25" i="75" s="1"/>
  <c r="P25" i="75"/>
  <c r="K25" i="75" s="1"/>
  <c r="J25" i="75"/>
  <c r="S24" i="75"/>
  <c r="P24" i="75"/>
  <c r="K24" i="75" s="1"/>
  <c r="O24" i="75"/>
  <c r="J24" i="75" s="1"/>
  <c r="S23" i="75"/>
  <c r="O23" i="75" s="1"/>
  <c r="J23" i="75" s="1"/>
  <c r="P23" i="75"/>
  <c r="K23" i="75"/>
  <c r="S22" i="75"/>
  <c r="P22" i="75"/>
  <c r="K22" i="75" s="1"/>
  <c r="O22" i="75"/>
  <c r="J22" i="75"/>
  <c r="S21" i="75"/>
  <c r="P21" i="75"/>
  <c r="O21" i="75"/>
  <c r="J21" i="75" s="1"/>
  <c r="K21" i="75"/>
  <c r="S20" i="75"/>
  <c r="O20" i="75" s="1"/>
  <c r="J20" i="75" s="1"/>
  <c r="P20" i="75"/>
  <c r="K20" i="75"/>
  <c r="S19" i="75"/>
  <c r="O19" i="75" s="1"/>
  <c r="P19" i="75"/>
  <c r="K19" i="75" s="1"/>
  <c r="J19" i="75"/>
  <c r="S18" i="75"/>
  <c r="P18" i="75"/>
  <c r="K18" i="75" s="1"/>
  <c r="O18" i="75"/>
  <c r="J18" i="75" s="1"/>
  <c r="S17" i="75"/>
  <c r="O17" i="75" s="1"/>
  <c r="J17" i="75" s="1"/>
  <c r="P17" i="75"/>
  <c r="K17" i="75"/>
  <c r="S16" i="75"/>
  <c r="P16" i="75"/>
  <c r="K16" i="75" s="1"/>
  <c r="O16" i="75"/>
  <c r="J16" i="75"/>
  <c r="R37" i="74"/>
  <c r="O37" i="74"/>
  <c r="N37" i="74"/>
  <c r="I37" i="74" s="1"/>
  <c r="J37" i="74"/>
  <c r="R36" i="74"/>
  <c r="N36" i="74" s="1"/>
  <c r="I36" i="74" s="1"/>
  <c r="O36" i="74"/>
  <c r="J36" i="74"/>
  <c r="R35" i="74"/>
  <c r="N35" i="74" s="1"/>
  <c r="I35" i="74" s="1"/>
  <c r="O35" i="74"/>
  <c r="J35" i="74" s="1"/>
  <c r="R34" i="74"/>
  <c r="O34" i="74"/>
  <c r="J34" i="74" s="1"/>
  <c r="N34" i="74"/>
  <c r="I34" i="74" s="1"/>
  <c r="R33" i="74"/>
  <c r="N33" i="74" s="1"/>
  <c r="I33" i="74" s="1"/>
  <c r="O33" i="74"/>
  <c r="J33" i="74"/>
  <c r="R32" i="74"/>
  <c r="O32" i="74"/>
  <c r="J32" i="74" s="1"/>
  <c r="N32" i="74"/>
  <c r="I32" i="74"/>
  <c r="R31" i="74"/>
  <c r="O31" i="74"/>
  <c r="N31" i="74"/>
  <c r="I31" i="74" s="1"/>
  <c r="J31" i="74"/>
  <c r="R30" i="74"/>
  <c r="N30" i="74" s="1"/>
  <c r="I30" i="74" s="1"/>
  <c r="O30" i="74"/>
  <c r="J30" i="74"/>
  <c r="R29" i="74"/>
  <c r="N29" i="74" s="1"/>
  <c r="I29" i="74" s="1"/>
  <c r="O29" i="74"/>
  <c r="J29" i="74" s="1"/>
  <c r="R28" i="74"/>
  <c r="O28" i="74"/>
  <c r="J28" i="74" s="1"/>
  <c r="N28" i="74"/>
  <c r="I28" i="74" s="1"/>
  <c r="R27" i="74"/>
  <c r="N27" i="74" s="1"/>
  <c r="I27" i="74" s="1"/>
  <c r="O27" i="74"/>
  <c r="J27" i="74"/>
  <c r="R26" i="74"/>
  <c r="O26" i="74"/>
  <c r="N26" i="74"/>
  <c r="J26" i="74"/>
  <c r="I26" i="74"/>
  <c r="R25" i="74"/>
  <c r="O25" i="74"/>
  <c r="N25" i="74"/>
  <c r="J25" i="74"/>
  <c r="I25" i="74"/>
  <c r="R24" i="74"/>
  <c r="N24" i="74" s="1"/>
  <c r="I24" i="74" s="1"/>
  <c r="O24" i="74"/>
  <c r="J24" i="74"/>
  <c r="R23" i="74"/>
  <c r="N23" i="74" s="1"/>
  <c r="O23" i="74"/>
  <c r="J23" i="74" s="1"/>
  <c r="I23" i="74"/>
  <c r="R22" i="74"/>
  <c r="O22" i="74"/>
  <c r="J22" i="74" s="1"/>
  <c r="N22" i="74"/>
  <c r="I22" i="74" s="1"/>
  <c r="R21" i="74"/>
  <c r="O21" i="74"/>
  <c r="N21" i="74"/>
  <c r="I21" i="74" s="1"/>
  <c r="J21" i="74"/>
  <c r="R20" i="74"/>
  <c r="O20" i="74"/>
  <c r="J20" i="74" s="1"/>
  <c r="N20" i="74"/>
  <c r="I20" i="74"/>
  <c r="R19" i="74"/>
  <c r="O19" i="74"/>
  <c r="N19" i="74"/>
  <c r="I19" i="74" s="1"/>
  <c r="J19" i="74"/>
  <c r="R18" i="74"/>
  <c r="N18" i="74" s="1"/>
  <c r="I18" i="74" s="1"/>
  <c r="O18" i="74"/>
  <c r="J18" i="74"/>
  <c r="R17" i="74"/>
  <c r="N17" i="74" s="1"/>
  <c r="I17" i="74" s="1"/>
  <c r="O17" i="74"/>
  <c r="J17" i="74" s="1"/>
  <c r="E23" i="73"/>
  <c r="E16" i="73"/>
  <c r="E11" i="73"/>
  <c r="G45" i="72"/>
  <c r="G33" i="72"/>
  <c r="G27" i="72"/>
  <c r="G22" i="72"/>
  <c r="G15" i="72"/>
  <c r="G11" i="72"/>
  <c r="G16" i="71"/>
  <c r="G13" i="71"/>
  <c r="G10" i="71"/>
  <c r="I16" i="70"/>
  <c r="H16" i="70"/>
  <c r="G16" i="70"/>
  <c r="F16" i="70"/>
  <c r="E16" i="70"/>
  <c r="F17" i="69"/>
  <c r="N28" i="66"/>
  <c r="M28" i="66"/>
  <c r="L28" i="66"/>
  <c r="K28" i="66"/>
  <c r="J28" i="66"/>
  <c r="I28" i="66"/>
  <c r="H28" i="66"/>
  <c r="G28" i="66"/>
  <c r="N22" i="66"/>
  <c r="M22" i="66"/>
  <c r="L22" i="66"/>
  <c r="K22" i="66"/>
  <c r="J22" i="66"/>
  <c r="I22" i="66"/>
  <c r="H22" i="66"/>
  <c r="G22" i="66"/>
  <c r="I43" i="65"/>
  <c r="I46" i="65" s="1"/>
  <c r="H43" i="65"/>
  <c r="H46" i="65" s="1"/>
  <c r="I41" i="65"/>
  <c r="H41" i="65"/>
  <c r="I29" i="65"/>
  <c r="H29" i="65"/>
  <c r="I28" i="64"/>
  <c r="H28" i="64"/>
  <c r="I24" i="64"/>
  <c r="H24" i="64"/>
  <c r="I12" i="64"/>
  <c r="H12" i="64"/>
  <c r="H44" i="64" s="1"/>
  <c r="I47" i="63"/>
  <c r="H47" i="63"/>
  <c r="I35" i="63"/>
  <c r="H35" i="63"/>
  <c r="I31" i="63"/>
  <c r="H31" i="63"/>
  <c r="I27" i="63"/>
  <c r="H27" i="63"/>
  <c r="I17" i="63"/>
  <c r="H17" i="63"/>
  <c r="I13" i="63"/>
  <c r="H13" i="63"/>
  <c r="H12" i="63" s="1"/>
  <c r="K58" i="62"/>
  <c r="J58" i="62"/>
  <c r="K52" i="62"/>
  <c r="J52" i="62"/>
  <c r="K51" i="62"/>
  <c r="K40" i="62"/>
  <c r="J40" i="62"/>
  <c r="K34" i="62"/>
  <c r="J34" i="62"/>
  <c r="J33" i="62" s="1"/>
  <c r="K33" i="62"/>
  <c r="K22" i="62"/>
  <c r="K14" i="62" s="1"/>
  <c r="K69" i="62" s="1"/>
  <c r="J22" i="62"/>
  <c r="K16" i="62"/>
  <c r="J16" i="62"/>
  <c r="J14" i="62" s="1"/>
  <c r="K15" i="61"/>
  <c r="G15" i="61"/>
  <c r="K58" i="60"/>
  <c r="J58" i="60"/>
  <c r="J51" i="60" s="1"/>
  <c r="K52" i="60"/>
  <c r="K51" i="60" s="1"/>
  <c r="J52" i="60"/>
  <c r="K40" i="60"/>
  <c r="J40" i="60"/>
  <c r="K34" i="60"/>
  <c r="K33" i="60" s="1"/>
  <c r="J34" i="60"/>
  <c r="J33" i="60"/>
  <c r="K22" i="60"/>
  <c r="J22" i="60"/>
  <c r="K16" i="60"/>
  <c r="K14" i="60" s="1"/>
  <c r="J16" i="60"/>
  <c r="J14" i="60"/>
  <c r="J69" i="60" s="1"/>
  <c r="L69" i="59"/>
  <c r="J69" i="59"/>
  <c r="L68" i="59"/>
  <c r="J68" i="59" s="1"/>
  <c r="L66" i="59"/>
  <c r="J66" i="59" s="1"/>
  <c r="L65" i="59"/>
  <c r="J65" i="59" s="1"/>
  <c r="L64" i="59"/>
  <c r="J64" i="59"/>
  <c r="L63" i="59"/>
  <c r="J63" i="59" s="1"/>
  <c r="L62" i="59"/>
  <c r="J62" i="59" s="1"/>
  <c r="L61" i="59"/>
  <c r="J61" i="59" s="1"/>
  <c r="L60" i="59"/>
  <c r="J60" i="59" s="1"/>
  <c r="L59" i="59"/>
  <c r="J59" i="59" s="1"/>
  <c r="L58" i="59"/>
  <c r="L57" i="59"/>
  <c r="J57" i="59" s="1"/>
  <c r="N56" i="59"/>
  <c r="M56" i="59"/>
  <c r="L55" i="59"/>
  <c r="J55" i="59" s="1"/>
  <c r="L54" i="59"/>
  <c r="J54" i="59" s="1"/>
  <c r="L53" i="59"/>
  <c r="J53" i="59" s="1"/>
  <c r="L52" i="59"/>
  <c r="J52" i="59" s="1"/>
  <c r="L51" i="59"/>
  <c r="N50" i="59"/>
  <c r="M50" i="59"/>
  <c r="M49" i="59" s="1"/>
  <c r="N49" i="59"/>
  <c r="L48" i="59"/>
  <c r="J48" i="59" s="1"/>
  <c r="L47" i="59"/>
  <c r="J47" i="59" s="1"/>
  <c r="L46" i="59"/>
  <c r="J46" i="59" s="1"/>
  <c r="L45" i="59"/>
  <c r="J45" i="59" s="1"/>
  <c r="L44" i="59"/>
  <c r="J44" i="59" s="1"/>
  <c r="L43" i="59"/>
  <c r="J43" i="59" s="1"/>
  <c r="L42" i="59"/>
  <c r="J42" i="59" s="1"/>
  <c r="L41" i="59"/>
  <c r="J41" i="59" s="1"/>
  <c r="L40" i="59"/>
  <c r="J40" i="59"/>
  <c r="L39" i="59"/>
  <c r="L38" i="59" s="1"/>
  <c r="J39" i="59"/>
  <c r="N38" i="59"/>
  <c r="M38" i="59"/>
  <c r="K38" i="59"/>
  <c r="K31" i="59" s="1"/>
  <c r="L37" i="59"/>
  <c r="J37" i="59" s="1"/>
  <c r="L36" i="59"/>
  <c r="J36" i="59"/>
  <c r="L35" i="59"/>
  <c r="L34" i="59"/>
  <c r="J34" i="59" s="1"/>
  <c r="L33" i="59"/>
  <c r="J33" i="59"/>
  <c r="N32" i="59"/>
  <c r="N31" i="59" s="1"/>
  <c r="M32" i="59"/>
  <c r="K32" i="59"/>
  <c r="M31" i="59"/>
  <c r="L30" i="59"/>
  <c r="J30" i="59"/>
  <c r="L29" i="59"/>
  <c r="J29" i="59" s="1"/>
  <c r="L28" i="59"/>
  <c r="J28" i="59" s="1"/>
  <c r="L27" i="59"/>
  <c r="J27" i="59"/>
  <c r="L26" i="59"/>
  <c r="J26" i="59" s="1"/>
  <c r="L25" i="59"/>
  <c r="J25" i="59" s="1"/>
  <c r="L24" i="59"/>
  <c r="J24" i="59"/>
  <c r="L23" i="59"/>
  <c r="L22" i="59"/>
  <c r="J22" i="59" s="1"/>
  <c r="L21" i="59"/>
  <c r="J21" i="59"/>
  <c r="N20" i="59"/>
  <c r="M20" i="59"/>
  <c r="M12" i="59" s="1"/>
  <c r="K20" i="59"/>
  <c r="L19" i="59"/>
  <c r="J19" i="59"/>
  <c r="L18" i="59"/>
  <c r="J18" i="59"/>
  <c r="L17" i="59"/>
  <c r="J17" i="59" s="1"/>
  <c r="L16" i="59"/>
  <c r="J16" i="59"/>
  <c r="L15" i="59"/>
  <c r="L14" i="59" s="1"/>
  <c r="J15" i="59"/>
  <c r="N14" i="59"/>
  <c r="N12" i="59" s="1"/>
  <c r="N67" i="59" s="1"/>
  <c r="M14" i="59"/>
  <c r="K14" i="59"/>
  <c r="K12" i="59" s="1"/>
  <c r="K67" i="59" s="1"/>
  <c r="L13" i="59"/>
  <c r="J13" i="59" s="1"/>
  <c r="N70" i="58"/>
  <c r="I70" i="58" s="1"/>
  <c r="J70" i="58"/>
  <c r="M69" i="58"/>
  <c r="N68" i="58"/>
  <c r="J68" i="58"/>
  <c r="I68" i="58" s="1"/>
  <c r="N67" i="58"/>
  <c r="J67" i="58"/>
  <c r="I67" i="58" s="1"/>
  <c r="N66" i="58"/>
  <c r="J66" i="58"/>
  <c r="I66" i="58" s="1"/>
  <c r="N65" i="58"/>
  <c r="J65" i="58"/>
  <c r="I65" i="58" s="1"/>
  <c r="N64" i="58"/>
  <c r="J64" i="58"/>
  <c r="I64" i="58" s="1"/>
  <c r="N63" i="58"/>
  <c r="J63" i="58"/>
  <c r="I63" i="58" s="1"/>
  <c r="N62" i="58"/>
  <c r="J62" i="58"/>
  <c r="I62" i="58" s="1"/>
  <c r="N61" i="58"/>
  <c r="J61" i="58"/>
  <c r="I61" i="58" s="1"/>
  <c r="N60" i="58"/>
  <c r="J60" i="58"/>
  <c r="I60" i="58" s="1"/>
  <c r="N59" i="58"/>
  <c r="N58" i="58" s="1"/>
  <c r="J59" i="58"/>
  <c r="S58" i="58"/>
  <c r="Q58" i="58"/>
  <c r="P58" i="58"/>
  <c r="O58" i="58"/>
  <c r="M58" i="58"/>
  <c r="L58" i="58"/>
  <c r="K58" i="58"/>
  <c r="N57" i="58"/>
  <c r="I57" i="58" s="1"/>
  <c r="J57" i="58"/>
  <c r="N56" i="58"/>
  <c r="I56" i="58" s="1"/>
  <c r="J56" i="58"/>
  <c r="N55" i="58"/>
  <c r="I55" i="58" s="1"/>
  <c r="J55" i="58"/>
  <c r="N54" i="58"/>
  <c r="I54" i="58" s="1"/>
  <c r="J54" i="58"/>
  <c r="N53" i="58"/>
  <c r="J53" i="58"/>
  <c r="S52" i="58"/>
  <c r="S51" i="58" s="1"/>
  <c r="Q52" i="58"/>
  <c r="P52" i="58"/>
  <c r="O52" i="58"/>
  <c r="O51" i="58" s="1"/>
  <c r="M52" i="58"/>
  <c r="L52" i="58"/>
  <c r="L51" i="58" s="1"/>
  <c r="K52" i="58"/>
  <c r="K51" i="58" s="1"/>
  <c r="J52" i="58"/>
  <c r="P51" i="58"/>
  <c r="M51" i="58"/>
  <c r="N50" i="58"/>
  <c r="J50" i="58"/>
  <c r="I50" i="58" s="1"/>
  <c r="N49" i="58"/>
  <c r="J49" i="58"/>
  <c r="I49" i="58" s="1"/>
  <c r="N48" i="58"/>
  <c r="J48" i="58"/>
  <c r="I48" i="58" s="1"/>
  <c r="N47" i="58"/>
  <c r="J47" i="58"/>
  <c r="I47" i="58" s="1"/>
  <c r="N46" i="58"/>
  <c r="J46" i="58"/>
  <c r="I46" i="58" s="1"/>
  <c r="N45" i="58"/>
  <c r="J45" i="58"/>
  <c r="I45" i="58" s="1"/>
  <c r="N44" i="58"/>
  <c r="J44" i="58"/>
  <c r="I44" i="58" s="1"/>
  <c r="N43" i="58"/>
  <c r="J43" i="58"/>
  <c r="I43" i="58" s="1"/>
  <c r="N42" i="58"/>
  <c r="N40" i="58" s="1"/>
  <c r="N33" i="58" s="1"/>
  <c r="J42" i="58"/>
  <c r="I42" i="58" s="1"/>
  <c r="N41" i="58"/>
  <c r="J41" i="58"/>
  <c r="S40" i="58"/>
  <c r="S33" i="58" s="1"/>
  <c r="R40" i="58"/>
  <c r="Q40" i="58"/>
  <c r="P40" i="58"/>
  <c r="O40" i="58"/>
  <c r="M40" i="58"/>
  <c r="M33" i="58" s="1"/>
  <c r="L40" i="58"/>
  <c r="K40" i="58"/>
  <c r="N39" i="58"/>
  <c r="J39" i="58"/>
  <c r="I39" i="58" s="1"/>
  <c r="N38" i="58"/>
  <c r="J38" i="58"/>
  <c r="I38" i="58"/>
  <c r="N37" i="58"/>
  <c r="J37" i="58"/>
  <c r="I37" i="58" s="1"/>
  <c r="N36" i="58"/>
  <c r="J36" i="58"/>
  <c r="I36" i="58"/>
  <c r="N35" i="58"/>
  <c r="J35" i="58"/>
  <c r="J34" i="58" s="1"/>
  <c r="S34" i="58"/>
  <c r="R34" i="58"/>
  <c r="R33" i="58" s="1"/>
  <c r="Q34" i="58"/>
  <c r="Q33" i="58" s="1"/>
  <c r="P34" i="58"/>
  <c r="O34" i="58"/>
  <c r="O33" i="58" s="1"/>
  <c r="N34" i="58"/>
  <c r="M34" i="58"/>
  <c r="L34" i="58"/>
  <c r="L33" i="58" s="1"/>
  <c r="K34" i="58"/>
  <c r="K33" i="58" s="1"/>
  <c r="P33" i="58"/>
  <c r="N32" i="58"/>
  <c r="J32" i="58"/>
  <c r="I32" i="58" s="1"/>
  <c r="N31" i="58"/>
  <c r="J31" i="58"/>
  <c r="I31" i="58" s="1"/>
  <c r="N30" i="58"/>
  <c r="J30" i="58"/>
  <c r="I30" i="58" s="1"/>
  <c r="N29" i="58"/>
  <c r="J29" i="58"/>
  <c r="I29" i="58" s="1"/>
  <c r="N28" i="58"/>
  <c r="J28" i="58"/>
  <c r="I28" i="58" s="1"/>
  <c r="N27" i="58"/>
  <c r="J27" i="58"/>
  <c r="I27" i="58" s="1"/>
  <c r="N26" i="58"/>
  <c r="J26" i="58"/>
  <c r="I26" i="58" s="1"/>
  <c r="N25" i="58"/>
  <c r="J25" i="58"/>
  <c r="I25" i="58" s="1"/>
  <c r="N24" i="58"/>
  <c r="N22" i="58" s="1"/>
  <c r="J24" i="58"/>
  <c r="I24" i="58" s="1"/>
  <c r="N23" i="58"/>
  <c r="J23" i="58"/>
  <c r="S22" i="58"/>
  <c r="R22" i="58"/>
  <c r="R14" i="58" s="1"/>
  <c r="Q22" i="58"/>
  <c r="P22" i="58"/>
  <c r="O22" i="58"/>
  <c r="M22" i="58"/>
  <c r="L22" i="58"/>
  <c r="L14" i="58" s="1"/>
  <c r="L69" i="58" s="1"/>
  <c r="K22" i="58"/>
  <c r="N21" i="58"/>
  <c r="J21" i="58"/>
  <c r="I21" i="58" s="1"/>
  <c r="N20" i="58"/>
  <c r="J20" i="58"/>
  <c r="I20" i="58"/>
  <c r="N19" i="58"/>
  <c r="J19" i="58"/>
  <c r="I19" i="58" s="1"/>
  <c r="N18" i="58"/>
  <c r="J18" i="58"/>
  <c r="I18" i="58"/>
  <c r="N17" i="58"/>
  <c r="J17" i="58"/>
  <c r="J16" i="58" s="1"/>
  <c r="S16" i="58"/>
  <c r="R16" i="58"/>
  <c r="Q16" i="58"/>
  <c r="Q14" i="58" s="1"/>
  <c r="P16" i="58"/>
  <c r="O16" i="58"/>
  <c r="O14" i="58" s="1"/>
  <c r="N16" i="58"/>
  <c r="M16" i="58"/>
  <c r="L16" i="58"/>
  <c r="K16" i="58"/>
  <c r="K14" i="58" s="1"/>
  <c r="K69" i="58" s="1"/>
  <c r="N15" i="58"/>
  <c r="I15" i="58" s="1"/>
  <c r="J15" i="58"/>
  <c r="S14" i="58"/>
  <c r="S69" i="58" s="1"/>
  <c r="P14" i="58"/>
  <c r="P69" i="58" s="1"/>
  <c r="M14" i="58"/>
  <c r="AE24" i="55"/>
  <c r="AB24" i="55"/>
  <c r="AA24" i="55"/>
  <c r="Q24" i="55"/>
  <c r="L24" i="55"/>
  <c r="J24" i="55" s="1"/>
  <c r="K24" i="55"/>
  <c r="AE23" i="55"/>
  <c r="AA23" i="55" s="1"/>
  <c r="AB23" i="55"/>
  <c r="Q23" i="55"/>
  <c r="L23" i="55"/>
  <c r="K23" i="55"/>
  <c r="J23" i="55"/>
  <c r="AE22" i="55"/>
  <c r="AB22" i="55"/>
  <c r="AA22" i="55"/>
  <c r="Q22" i="55"/>
  <c r="L22" i="55"/>
  <c r="K22" i="55"/>
  <c r="J22" i="55"/>
  <c r="AE21" i="55"/>
  <c r="AA21" i="55" s="1"/>
  <c r="AB21" i="55"/>
  <c r="Q21" i="55"/>
  <c r="L21" i="55"/>
  <c r="J21" i="55" s="1"/>
  <c r="K21" i="55"/>
  <c r="AE19" i="55"/>
  <c r="AA19" i="55" s="1"/>
  <c r="AB19" i="55"/>
  <c r="Q19" i="55"/>
  <c r="J19" i="55" s="1"/>
  <c r="L19" i="55"/>
  <c r="K19" i="55"/>
  <c r="AE18" i="55"/>
  <c r="AB18" i="55"/>
  <c r="AA18" i="55"/>
  <c r="Q18" i="55"/>
  <c r="L18" i="55"/>
  <c r="J18" i="55" s="1"/>
  <c r="K18" i="55"/>
  <c r="AE17" i="55"/>
  <c r="AB17" i="55"/>
  <c r="AA17" i="55"/>
  <c r="Q17" i="55"/>
  <c r="L17" i="55"/>
  <c r="J17" i="55" s="1"/>
  <c r="K17" i="55"/>
  <c r="AE16" i="55"/>
  <c r="AA16" i="55" s="1"/>
  <c r="AB16" i="55"/>
  <c r="Q16" i="55"/>
  <c r="L16" i="55"/>
  <c r="K16" i="55"/>
  <c r="J16" i="55"/>
  <c r="AE15" i="55"/>
  <c r="AB15" i="55"/>
  <c r="AA15" i="55"/>
  <c r="Q15" i="55"/>
  <c r="L15" i="55"/>
  <c r="K15" i="55"/>
  <c r="J15" i="55"/>
  <c r="AE14" i="55"/>
  <c r="AA14" i="55" s="1"/>
  <c r="AB14" i="55"/>
  <c r="Q14" i="55"/>
  <c r="L14" i="55"/>
  <c r="J14" i="55" s="1"/>
  <c r="K14" i="55"/>
  <c r="I14" i="54"/>
  <c r="I13" i="54" s="1"/>
  <c r="H14" i="54"/>
  <c r="H13" i="54"/>
  <c r="G34" i="53"/>
  <c r="G33" i="53"/>
  <c r="G32" i="53"/>
  <c r="G31" i="53"/>
  <c r="G30" i="53"/>
  <c r="G29" i="53"/>
  <c r="G28" i="53" s="1"/>
  <c r="N28" i="53"/>
  <c r="M28" i="53"/>
  <c r="L28" i="53"/>
  <c r="K28" i="53"/>
  <c r="J28" i="53"/>
  <c r="I28" i="53"/>
  <c r="H28" i="53"/>
  <c r="G27" i="53"/>
  <c r="G26" i="53"/>
  <c r="G25" i="53"/>
  <c r="G24" i="53"/>
  <c r="G23" i="53"/>
  <c r="G22" i="53"/>
  <c r="N21" i="53"/>
  <c r="N13" i="53" s="1"/>
  <c r="M21" i="53"/>
  <c r="L21" i="53"/>
  <c r="K21" i="53"/>
  <c r="J21" i="53"/>
  <c r="I21" i="53"/>
  <c r="H21" i="53"/>
  <c r="H13" i="53" s="1"/>
  <c r="G20" i="53"/>
  <c r="G19" i="53"/>
  <c r="G18" i="53"/>
  <c r="G17" i="53"/>
  <c r="G16" i="53"/>
  <c r="G15" i="53"/>
  <c r="N14" i="53"/>
  <c r="M14" i="53"/>
  <c r="M13" i="53" s="1"/>
  <c r="L14" i="53"/>
  <c r="K14" i="53"/>
  <c r="J14" i="53"/>
  <c r="J13" i="53" s="1"/>
  <c r="I14" i="53"/>
  <c r="H14" i="53"/>
  <c r="G14" i="53"/>
  <c r="L13" i="53"/>
  <c r="I13" i="53"/>
  <c r="K84" i="52"/>
  <c r="J84" i="52"/>
  <c r="K77" i="52"/>
  <c r="J77" i="52"/>
  <c r="K70" i="52"/>
  <c r="J70" i="52"/>
  <c r="J69" i="52" s="1"/>
  <c r="K69" i="52"/>
  <c r="K56" i="52"/>
  <c r="J56" i="52"/>
  <c r="K50" i="52"/>
  <c r="K49" i="52" s="1"/>
  <c r="J50" i="52"/>
  <c r="J49" i="52"/>
  <c r="K38" i="52"/>
  <c r="J38" i="52"/>
  <c r="K32" i="52"/>
  <c r="K31" i="52" s="1"/>
  <c r="J32" i="52"/>
  <c r="J31" i="52"/>
  <c r="K20" i="52"/>
  <c r="J20" i="52"/>
  <c r="K14" i="52"/>
  <c r="K12" i="52" s="1"/>
  <c r="K67" i="52" s="1"/>
  <c r="J14" i="52"/>
  <c r="J12" i="52"/>
  <c r="J67" i="52" s="1"/>
  <c r="K84" i="51"/>
  <c r="J84" i="51"/>
  <c r="K77" i="51"/>
  <c r="K69" i="51" s="1"/>
  <c r="J77" i="51"/>
  <c r="K70" i="51"/>
  <c r="J70" i="51"/>
  <c r="J69" i="51" s="1"/>
  <c r="K56" i="51"/>
  <c r="J56" i="51"/>
  <c r="K50" i="51"/>
  <c r="J50" i="51"/>
  <c r="J49" i="51" s="1"/>
  <c r="K49" i="51"/>
  <c r="K38" i="51"/>
  <c r="J38" i="51"/>
  <c r="K32" i="51"/>
  <c r="J32" i="51"/>
  <c r="K31" i="51"/>
  <c r="K20" i="51"/>
  <c r="J20" i="51"/>
  <c r="K14" i="51"/>
  <c r="J14" i="51"/>
  <c r="K12" i="51"/>
  <c r="K67" i="51" s="1"/>
  <c r="J90" i="50"/>
  <c r="J89" i="50"/>
  <c r="J88" i="50"/>
  <c r="J87" i="50"/>
  <c r="J86" i="50"/>
  <c r="J85" i="50"/>
  <c r="W84" i="50"/>
  <c r="V84" i="50"/>
  <c r="N84" i="50"/>
  <c r="M84" i="50"/>
  <c r="L84" i="50"/>
  <c r="K84" i="50"/>
  <c r="J83" i="50"/>
  <c r="J82" i="50"/>
  <c r="J81" i="50"/>
  <c r="J80" i="50"/>
  <c r="J79" i="50"/>
  <c r="J78" i="50"/>
  <c r="W77" i="50"/>
  <c r="W69" i="50" s="1"/>
  <c r="V77" i="50"/>
  <c r="N77" i="50"/>
  <c r="M77" i="50"/>
  <c r="M69" i="50" s="1"/>
  <c r="L77" i="50"/>
  <c r="K77" i="50"/>
  <c r="J77" i="50"/>
  <c r="J76" i="50"/>
  <c r="J75" i="50"/>
  <c r="J74" i="50"/>
  <c r="J73" i="50"/>
  <c r="J72" i="50"/>
  <c r="J71" i="50"/>
  <c r="J70" i="50" s="1"/>
  <c r="W70" i="50"/>
  <c r="V70" i="50"/>
  <c r="V69" i="50" s="1"/>
  <c r="N70" i="50"/>
  <c r="M70" i="50"/>
  <c r="L70" i="50"/>
  <c r="K70" i="50"/>
  <c r="K69" i="50" s="1"/>
  <c r="L69" i="50"/>
  <c r="N68" i="50"/>
  <c r="J68" i="50" s="1"/>
  <c r="N66" i="50"/>
  <c r="J66" i="50"/>
  <c r="N65" i="50"/>
  <c r="J65" i="50" s="1"/>
  <c r="N64" i="50"/>
  <c r="J64" i="50"/>
  <c r="N63" i="50"/>
  <c r="J63" i="50"/>
  <c r="N62" i="50"/>
  <c r="J62" i="50" s="1"/>
  <c r="N61" i="50"/>
  <c r="J61" i="50"/>
  <c r="N60" i="50"/>
  <c r="J60" i="50"/>
  <c r="N59" i="50"/>
  <c r="J59" i="50" s="1"/>
  <c r="N58" i="50"/>
  <c r="J58" i="50"/>
  <c r="N57" i="50"/>
  <c r="J57" i="50"/>
  <c r="U56" i="50"/>
  <c r="U49" i="50" s="1"/>
  <c r="T56" i="50"/>
  <c r="S56" i="50"/>
  <c r="R56" i="50"/>
  <c r="Q56" i="50"/>
  <c r="P56" i="50"/>
  <c r="P49" i="50" s="1"/>
  <c r="O56" i="50"/>
  <c r="O49" i="50" s="1"/>
  <c r="N55" i="50"/>
  <c r="J55" i="50" s="1"/>
  <c r="N54" i="50"/>
  <c r="J54" i="50"/>
  <c r="N53" i="50"/>
  <c r="J53" i="50"/>
  <c r="N52" i="50"/>
  <c r="J52" i="50" s="1"/>
  <c r="N51" i="50"/>
  <c r="J51" i="50" s="1"/>
  <c r="J50" i="50" s="1"/>
  <c r="U50" i="50"/>
  <c r="T50" i="50"/>
  <c r="S50" i="50"/>
  <c r="S49" i="50" s="1"/>
  <c r="R50" i="50"/>
  <c r="Q50" i="50"/>
  <c r="Q49" i="50" s="1"/>
  <c r="P50" i="50"/>
  <c r="O50" i="50"/>
  <c r="T49" i="50"/>
  <c r="N48" i="50"/>
  <c r="J48" i="50"/>
  <c r="N47" i="50"/>
  <c r="J47" i="50" s="1"/>
  <c r="N46" i="50"/>
  <c r="J46" i="50" s="1"/>
  <c r="N45" i="50"/>
  <c r="J45" i="50" s="1"/>
  <c r="N44" i="50"/>
  <c r="J44" i="50" s="1"/>
  <c r="N43" i="50"/>
  <c r="J43" i="50" s="1"/>
  <c r="N42" i="50"/>
  <c r="J42" i="50" s="1"/>
  <c r="N41" i="50"/>
  <c r="J41" i="50" s="1"/>
  <c r="N40" i="50"/>
  <c r="J40" i="50" s="1"/>
  <c r="N39" i="50"/>
  <c r="J39" i="50" s="1"/>
  <c r="W38" i="50"/>
  <c r="V38" i="50"/>
  <c r="U38" i="50"/>
  <c r="T38" i="50"/>
  <c r="S38" i="50"/>
  <c r="R38" i="50"/>
  <c r="Q38" i="50"/>
  <c r="Q31" i="50" s="1"/>
  <c r="P38" i="50"/>
  <c r="O38" i="50"/>
  <c r="M38" i="50"/>
  <c r="L38" i="50"/>
  <c r="K38" i="50"/>
  <c r="N37" i="50"/>
  <c r="J37" i="50" s="1"/>
  <c r="N36" i="50"/>
  <c r="J36" i="50" s="1"/>
  <c r="N35" i="50"/>
  <c r="J35" i="50" s="1"/>
  <c r="N34" i="50"/>
  <c r="J34" i="50" s="1"/>
  <c r="N33" i="50"/>
  <c r="J33" i="50" s="1"/>
  <c r="W32" i="50"/>
  <c r="V32" i="50"/>
  <c r="U32" i="50"/>
  <c r="T32" i="50"/>
  <c r="S32" i="50"/>
  <c r="R32" i="50"/>
  <c r="Q32" i="50"/>
  <c r="P32" i="50"/>
  <c r="O32" i="50"/>
  <c r="N32" i="50"/>
  <c r="M32" i="50"/>
  <c r="L32" i="50"/>
  <c r="K32" i="50"/>
  <c r="W31" i="50"/>
  <c r="V31" i="50"/>
  <c r="S31" i="50"/>
  <c r="R31" i="50"/>
  <c r="P31" i="50"/>
  <c r="M31" i="50"/>
  <c r="L31" i="50"/>
  <c r="K31" i="50"/>
  <c r="N30" i="50"/>
  <c r="J30" i="50" s="1"/>
  <c r="N29" i="50"/>
  <c r="J29" i="50" s="1"/>
  <c r="N28" i="50"/>
  <c r="J28" i="50" s="1"/>
  <c r="N27" i="50"/>
  <c r="J27" i="50" s="1"/>
  <c r="N26" i="50"/>
  <c r="J26" i="50" s="1"/>
  <c r="N25" i="50"/>
  <c r="J25" i="50" s="1"/>
  <c r="N24" i="50"/>
  <c r="J24" i="50" s="1"/>
  <c r="N23" i="50"/>
  <c r="J23" i="50" s="1"/>
  <c r="N22" i="50"/>
  <c r="J22" i="50" s="1"/>
  <c r="N21" i="50"/>
  <c r="J21" i="50" s="1"/>
  <c r="W20" i="50"/>
  <c r="V20" i="50"/>
  <c r="U20" i="50"/>
  <c r="T20" i="50"/>
  <c r="S20" i="50"/>
  <c r="R20" i="50"/>
  <c r="Q20" i="50"/>
  <c r="P20" i="50"/>
  <c r="O20" i="50"/>
  <c r="M20" i="50"/>
  <c r="L20" i="50"/>
  <c r="K20" i="50"/>
  <c r="N19" i="50"/>
  <c r="J19" i="50" s="1"/>
  <c r="N18" i="50"/>
  <c r="J18" i="50" s="1"/>
  <c r="N17" i="50"/>
  <c r="J17" i="50" s="1"/>
  <c r="N16" i="50"/>
  <c r="J16" i="50" s="1"/>
  <c r="N15" i="50"/>
  <c r="J15" i="50" s="1"/>
  <c r="W14" i="50"/>
  <c r="V14" i="50"/>
  <c r="V12" i="50" s="1"/>
  <c r="V67" i="50" s="1"/>
  <c r="U14" i="50"/>
  <c r="U12" i="50" s="1"/>
  <c r="T14" i="50"/>
  <c r="S14" i="50"/>
  <c r="R14" i="50"/>
  <c r="Q14" i="50"/>
  <c r="P14" i="50"/>
  <c r="P12" i="50" s="1"/>
  <c r="P67" i="50" s="1"/>
  <c r="O14" i="50"/>
  <c r="O12" i="50" s="1"/>
  <c r="M14" i="50"/>
  <c r="L14" i="50"/>
  <c r="K14" i="50"/>
  <c r="N13" i="50"/>
  <c r="J13" i="50" s="1"/>
  <c r="S12" i="50"/>
  <c r="R12" i="50"/>
  <c r="M12" i="50"/>
  <c r="L12" i="50"/>
  <c r="L67" i="50" s="1"/>
  <c r="O70" i="49"/>
  <c r="J70" i="49"/>
  <c r="I70" i="49"/>
  <c r="O68" i="49"/>
  <c r="J68" i="49"/>
  <c r="O67" i="49"/>
  <c r="J67" i="49"/>
  <c r="I67" i="49" s="1"/>
  <c r="O66" i="49"/>
  <c r="J66" i="49"/>
  <c r="I66" i="49" s="1"/>
  <c r="O65" i="49"/>
  <c r="J65" i="49"/>
  <c r="I65" i="49" s="1"/>
  <c r="O64" i="49"/>
  <c r="J64" i="49"/>
  <c r="I64" i="49" s="1"/>
  <c r="O63" i="49"/>
  <c r="J63" i="49"/>
  <c r="I63" i="49" s="1"/>
  <c r="O62" i="49"/>
  <c r="J62" i="49"/>
  <c r="O61" i="49"/>
  <c r="J61" i="49"/>
  <c r="I61" i="49" s="1"/>
  <c r="O60" i="49"/>
  <c r="J60" i="49"/>
  <c r="I60" i="49" s="1"/>
  <c r="O59" i="49"/>
  <c r="O58" i="49" s="1"/>
  <c r="J59" i="49"/>
  <c r="X58" i="49"/>
  <c r="V58" i="49"/>
  <c r="V51" i="49" s="1"/>
  <c r="U58" i="49"/>
  <c r="T58" i="49"/>
  <c r="S58" i="49"/>
  <c r="S51" i="49" s="1"/>
  <c r="R58" i="49"/>
  <c r="Q58" i="49"/>
  <c r="P58" i="49"/>
  <c r="P51" i="49" s="1"/>
  <c r="L58" i="49"/>
  <c r="K58" i="49"/>
  <c r="K51" i="49" s="1"/>
  <c r="O57" i="49"/>
  <c r="I57" i="49" s="1"/>
  <c r="J57" i="49"/>
  <c r="O56" i="49"/>
  <c r="I56" i="49" s="1"/>
  <c r="J56" i="49"/>
  <c r="O55" i="49"/>
  <c r="I55" i="49" s="1"/>
  <c r="J55" i="49"/>
  <c r="O54" i="49"/>
  <c r="I54" i="49" s="1"/>
  <c r="J54" i="49"/>
  <c r="J52" i="49" s="1"/>
  <c r="O53" i="49"/>
  <c r="I53" i="49" s="1"/>
  <c r="J53" i="49"/>
  <c r="X52" i="49"/>
  <c r="X51" i="49" s="1"/>
  <c r="V52" i="49"/>
  <c r="U52" i="49"/>
  <c r="U51" i="49" s="1"/>
  <c r="T52" i="49"/>
  <c r="T51" i="49" s="1"/>
  <c r="S52" i="49"/>
  <c r="R52" i="49"/>
  <c r="Q52" i="49"/>
  <c r="Q51" i="49" s="1"/>
  <c r="P52" i="49"/>
  <c r="O52" i="49"/>
  <c r="O51" i="49" s="1"/>
  <c r="L52" i="49"/>
  <c r="L51" i="49" s="1"/>
  <c r="K52" i="49"/>
  <c r="R51" i="49"/>
  <c r="O50" i="49"/>
  <c r="J50" i="49"/>
  <c r="O49" i="49"/>
  <c r="J49" i="49"/>
  <c r="I49" i="49" s="1"/>
  <c r="O48" i="49"/>
  <c r="J48" i="49"/>
  <c r="O47" i="49"/>
  <c r="J47" i="49"/>
  <c r="I47" i="49" s="1"/>
  <c r="O46" i="49"/>
  <c r="J46" i="49"/>
  <c r="O45" i="49"/>
  <c r="J45" i="49"/>
  <c r="I45" i="49" s="1"/>
  <c r="O44" i="49"/>
  <c r="J44" i="49"/>
  <c r="O43" i="49"/>
  <c r="J43" i="49"/>
  <c r="I43" i="49" s="1"/>
  <c r="O42" i="49"/>
  <c r="O40" i="49" s="1"/>
  <c r="O33" i="49" s="1"/>
  <c r="J42" i="49"/>
  <c r="O41" i="49"/>
  <c r="J41" i="49"/>
  <c r="Y40" i="49"/>
  <c r="Y33" i="49" s="1"/>
  <c r="X40" i="49"/>
  <c r="X33" i="49" s="1"/>
  <c r="W40" i="49"/>
  <c r="V40" i="49"/>
  <c r="U40" i="49"/>
  <c r="T40" i="49"/>
  <c r="S40" i="49"/>
  <c r="S33" i="49" s="1"/>
  <c r="R40" i="49"/>
  <c r="R33" i="49" s="1"/>
  <c r="Q40" i="49"/>
  <c r="P40" i="49"/>
  <c r="N40" i="49"/>
  <c r="M40" i="49"/>
  <c r="M33" i="49" s="1"/>
  <c r="L40" i="49"/>
  <c r="L33" i="49" s="1"/>
  <c r="K40" i="49"/>
  <c r="O39" i="49"/>
  <c r="J39" i="49"/>
  <c r="I39" i="49"/>
  <c r="O38" i="49"/>
  <c r="J38" i="49"/>
  <c r="I38" i="49"/>
  <c r="O37" i="49"/>
  <c r="J37" i="49"/>
  <c r="I37" i="49"/>
  <c r="O36" i="49"/>
  <c r="J36" i="49"/>
  <c r="I36" i="49"/>
  <c r="O35" i="49"/>
  <c r="J35" i="49"/>
  <c r="J34" i="49" s="1"/>
  <c r="I35" i="49"/>
  <c r="I34" i="49" s="1"/>
  <c r="Y34" i="49"/>
  <c r="X34" i="49"/>
  <c r="W34" i="49"/>
  <c r="W33" i="49" s="1"/>
  <c r="V34" i="49"/>
  <c r="U34" i="49"/>
  <c r="U33" i="49" s="1"/>
  <c r="T34" i="49"/>
  <c r="T33" i="49" s="1"/>
  <c r="S34" i="49"/>
  <c r="R34" i="49"/>
  <c r="Q34" i="49"/>
  <c r="Q33" i="49" s="1"/>
  <c r="P34" i="49"/>
  <c r="O34" i="49"/>
  <c r="N34" i="49"/>
  <c r="M34" i="49"/>
  <c r="L34" i="49"/>
  <c r="K34" i="49"/>
  <c r="K33" i="49" s="1"/>
  <c r="V33" i="49"/>
  <c r="P33" i="49"/>
  <c r="N33" i="49"/>
  <c r="O32" i="49"/>
  <c r="J32" i="49"/>
  <c r="O31" i="49"/>
  <c r="J31" i="49"/>
  <c r="I31" i="49"/>
  <c r="O30" i="49"/>
  <c r="J30" i="49"/>
  <c r="O29" i="49"/>
  <c r="J29" i="49"/>
  <c r="I29" i="49" s="1"/>
  <c r="O28" i="49"/>
  <c r="J28" i="49"/>
  <c r="O27" i="49"/>
  <c r="J27" i="49"/>
  <c r="I27" i="49"/>
  <c r="O26" i="49"/>
  <c r="J26" i="49"/>
  <c r="I26" i="49" s="1"/>
  <c r="O25" i="49"/>
  <c r="J25" i="49"/>
  <c r="I25" i="49" s="1"/>
  <c r="O24" i="49"/>
  <c r="O22" i="49" s="1"/>
  <c r="J24" i="49"/>
  <c r="O23" i="49"/>
  <c r="J23" i="49"/>
  <c r="I23" i="49" s="1"/>
  <c r="Y22" i="49"/>
  <c r="X22" i="49"/>
  <c r="X14" i="49" s="1"/>
  <c r="X69" i="49" s="1"/>
  <c r="W22" i="49"/>
  <c r="V22" i="49"/>
  <c r="U22" i="49"/>
  <c r="T22" i="49"/>
  <c r="S22" i="49"/>
  <c r="R22" i="49"/>
  <c r="R14" i="49" s="1"/>
  <c r="R69" i="49" s="1"/>
  <c r="Q22" i="49"/>
  <c r="P22" i="49"/>
  <c r="N22" i="49"/>
  <c r="M22" i="49"/>
  <c r="L22" i="49"/>
  <c r="L14" i="49" s="1"/>
  <c r="L69" i="49" s="1"/>
  <c r="K22" i="49"/>
  <c r="O21" i="49"/>
  <c r="J21" i="49"/>
  <c r="I21" i="49" s="1"/>
  <c r="O20" i="49"/>
  <c r="J20" i="49"/>
  <c r="I20" i="49"/>
  <c r="O19" i="49"/>
  <c r="J19" i="49"/>
  <c r="I19" i="49" s="1"/>
  <c r="O18" i="49"/>
  <c r="J18" i="49"/>
  <c r="I18" i="49"/>
  <c r="O17" i="49"/>
  <c r="O16" i="49" s="1"/>
  <c r="O14" i="49" s="1"/>
  <c r="O69" i="49" s="1"/>
  <c r="J17" i="49"/>
  <c r="I17" i="49" s="1"/>
  <c r="Y16" i="49"/>
  <c r="Y14" i="49" s="1"/>
  <c r="X16" i="49"/>
  <c r="W16" i="49"/>
  <c r="W14" i="49" s="1"/>
  <c r="W69" i="49" s="1"/>
  <c r="V16" i="49"/>
  <c r="V14" i="49" s="1"/>
  <c r="U16" i="49"/>
  <c r="T16" i="49"/>
  <c r="T14" i="49" s="1"/>
  <c r="T69" i="49" s="1"/>
  <c r="S16" i="49"/>
  <c r="S14" i="49" s="1"/>
  <c r="R16" i="49"/>
  <c r="Q16" i="49"/>
  <c r="Q14" i="49" s="1"/>
  <c r="Q69" i="49" s="1"/>
  <c r="P16" i="49"/>
  <c r="P14" i="49" s="1"/>
  <c r="N16" i="49"/>
  <c r="N14" i="49" s="1"/>
  <c r="N69" i="49" s="1"/>
  <c r="M16" i="49"/>
  <c r="M14" i="49" s="1"/>
  <c r="L16" i="49"/>
  <c r="K16" i="49"/>
  <c r="K14" i="49" s="1"/>
  <c r="K69" i="49" s="1"/>
  <c r="J16" i="49"/>
  <c r="O15" i="49"/>
  <c r="J15" i="49"/>
  <c r="I15" i="49" s="1"/>
  <c r="U14" i="49"/>
  <c r="I47" i="48"/>
  <c r="I40" i="48"/>
  <c r="I28" i="48"/>
  <c r="I24" i="48"/>
  <c r="I12" i="48"/>
  <c r="I11" i="48"/>
  <c r="I10" i="48" s="1"/>
  <c r="E11" i="47"/>
  <c r="H65" i="46"/>
  <c r="H62" i="46"/>
  <c r="H46" i="46"/>
  <c r="H34" i="46"/>
  <c r="H30" i="46"/>
  <c r="H26" i="46"/>
  <c r="H16" i="46"/>
  <c r="H12" i="46"/>
  <c r="H11" i="46" s="1"/>
  <c r="F22" i="45"/>
  <c r="F11" i="45"/>
  <c r="H14" i="44"/>
  <c r="H10" i="44"/>
  <c r="H9" i="44" s="1"/>
  <c r="I15" i="43"/>
  <c r="H15" i="43"/>
  <c r="I11" i="43"/>
  <c r="H11" i="43"/>
  <c r="H10" i="43" s="1"/>
  <c r="I10" i="43"/>
  <c r="G10" i="42"/>
  <c r="G11" i="41"/>
  <c r="F11" i="40"/>
  <c r="F12" i="39"/>
  <c r="H10" i="38"/>
  <c r="E12" i="37"/>
  <c r="H39" i="36"/>
  <c r="G39" i="36"/>
  <c r="H30" i="36"/>
  <c r="G30" i="36"/>
  <c r="G29" i="36"/>
  <c r="H20" i="36"/>
  <c r="G20" i="36"/>
  <c r="H14" i="36"/>
  <c r="G14" i="36"/>
  <c r="J43" i="35"/>
  <c r="I43" i="35"/>
  <c r="H43" i="35"/>
  <c r="G43" i="35"/>
  <c r="J31" i="35"/>
  <c r="I31" i="35"/>
  <c r="H31" i="35"/>
  <c r="G31" i="35"/>
  <c r="J27" i="35"/>
  <c r="I27" i="35"/>
  <c r="I14" i="35" s="1"/>
  <c r="H27" i="35"/>
  <c r="G27" i="35"/>
  <c r="J23" i="35"/>
  <c r="J14" i="35" s="1"/>
  <c r="I23" i="35"/>
  <c r="H23" i="35"/>
  <c r="G23" i="35"/>
  <c r="G14" i="35" s="1"/>
  <c r="J15" i="35"/>
  <c r="I15" i="35"/>
  <c r="H15" i="35"/>
  <c r="H14" i="35" s="1"/>
  <c r="G15" i="35"/>
  <c r="L43" i="34"/>
  <c r="J43" i="34"/>
  <c r="I43" i="34"/>
  <c r="H43" i="34"/>
  <c r="G43" i="34"/>
  <c r="F43" i="34"/>
  <c r="L31" i="34"/>
  <c r="J31" i="34"/>
  <c r="I31" i="34"/>
  <c r="H31" i="34"/>
  <c r="G31" i="34"/>
  <c r="F31" i="34"/>
  <c r="L27" i="34"/>
  <c r="J27" i="34"/>
  <c r="I27" i="34"/>
  <c r="H27" i="34"/>
  <c r="G27" i="34"/>
  <c r="F27" i="34"/>
  <c r="L23" i="34"/>
  <c r="J23" i="34"/>
  <c r="I23" i="34"/>
  <c r="H23" i="34"/>
  <c r="G23" i="34"/>
  <c r="F23" i="34"/>
  <c r="L15" i="34"/>
  <c r="J15" i="34"/>
  <c r="I15" i="34"/>
  <c r="H15" i="34"/>
  <c r="G15" i="34"/>
  <c r="F15" i="34"/>
  <c r="L14" i="34"/>
  <c r="J14" i="34"/>
  <c r="I14" i="34"/>
  <c r="H14" i="34"/>
  <c r="G14" i="34"/>
  <c r="F14" i="34"/>
  <c r="N56" i="33"/>
  <c r="M56" i="33"/>
  <c r="L56" i="33"/>
  <c r="K56" i="33"/>
  <c r="J56" i="33"/>
  <c r="I56" i="33"/>
  <c r="H56" i="33"/>
  <c r="G56" i="33"/>
  <c r="N44" i="33"/>
  <c r="M44" i="33"/>
  <c r="L44" i="33"/>
  <c r="K44" i="33"/>
  <c r="J44" i="33"/>
  <c r="I44" i="33"/>
  <c r="H44" i="33"/>
  <c r="G44" i="33"/>
  <c r="N30" i="33"/>
  <c r="M30" i="33"/>
  <c r="L30" i="33"/>
  <c r="K30" i="33"/>
  <c r="J30" i="33"/>
  <c r="I30" i="33"/>
  <c r="H30" i="33"/>
  <c r="G30" i="33"/>
  <c r="N26" i="33"/>
  <c r="M26" i="33"/>
  <c r="L26" i="33"/>
  <c r="K26" i="33"/>
  <c r="J26" i="33"/>
  <c r="I26" i="33"/>
  <c r="H26" i="33"/>
  <c r="G26" i="33"/>
  <c r="N22" i="33"/>
  <c r="M22" i="33"/>
  <c r="L22" i="33"/>
  <c r="K22" i="33"/>
  <c r="J22" i="33"/>
  <c r="I22" i="33"/>
  <c r="H22" i="33"/>
  <c r="G22" i="33"/>
  <c r="N12" i="33"/>
  <c r="M12" i="33"/>
  <c r="L12" i="33"/>
  <c r="K12" i="33"/>
  <c r="J12" i="33"/>
  <c r="I12" i="33"/>
  <c r="H12" i="33"/>
  <c r="G12" i="33"/>
  <c r="I18" i="32"/>
  <c r="I12" i="32"/>
  <c r="H12" i="32"/>
  <c r="H18" i="32" s="1"/>
  <c r="I18" i="31"/>
  <c r="J12" i="31"/>
  <c r="J18" i="31" s="1"/>
  <c r="I12" i="31"/>
  <c r="H12" i="31"/>
  <c r="H18" i="31" s="1"/>
  <c r="H18" i="30"/>
  <c r="I12" i="30"/>
  <c r="I18" i="30" s="1"/>
  <c r="H12" i="30"/>
  <c r="I18" i="29"/>
  <c r="J12" i="29"/>
  <c r="J18" i="29" s="1"/>
  <c r="I12" i="29"/>
  <c r="H12" i="29"/>
  <c r="H18" i="29" s="1"/>
  <c r="M18" i="27"/>
  <c r="L18" i="27"/>
  <c r="K18" i="27"/>
  <c r="J18" i="27"/>
  <c r="I18" i="27"/>
  <c r="H18" i="27"/>
  <c r="M12" i="27"/>
  <c r="L12" i="27"/>
  <c r="L11" i="27" s="1"/>
  <c r="K12" i="27"/>
  <c r="J12" i="27"/>
  <c r="I12" i="27"/>
  <c r="H12" i="27"/>
  <c r="M11" i="27"/>
  <c r="K11" i="27"/>
  <c r="J11" i="27"/>
  <c r="I11" i="27"/>
  <c r="H11" i="27"/>
  <c r="P15" i="26"/>
  <c r="P13" i="26"/>
  <c r="P11" i="26" s="1"/>
  <c r="P12" i="26"/>
  <c r="S11" i="26"/>
  <c r="R11" i="26"/>
  <c r="Q11" i="26"/>
  <c r="O11" i="26"/>
  <c r="N11" i="26"/>
  <c r="M11" i="26"/>
  <c r="L11" i="26"/>
  <c r="K11" i="26"/>
  <c r="J11" i="26"/>
  <c r="I11" i="26"/>
  <c r="P60" i="25"/>
  <c r="P59" i="25"/>
  <c r="P58" i="25"/>
  <c r="P57" i="25"/>
  <c r="P56" i="25"/>
  <c r="P55" i="25"/>
  <c r="P54" i="25"/>
  <c r="P53" i="25"/>
  <c r="P52" i="25" s="1"/>
  <c r="T52" i="25"/>
  <c r="S52" i="25"/>
  <c r="R52" i="25"/>
  <c r="Q52" i="25"/>
  <c r="Q45" i="25" s="1"/>
  <c r="O52" i="25"/>
  <c r="O45" i="25" s="1"/>
  <c r="O11" i="25" s="1"/>
  <c r="N52" i="25"/>
  <c r="M52" i="25"/>
  <c r="L52" i="25"/>
  <c r="K52" i="25"/>
  <c r="K45" i="25" s="1"/>
  <c r="J52" i="25"/>
  <c r="I52" i="25"/>
  <c r="I45" i="25" s="1"/>
  <c r="I11" i="25" s="1"/>
  <c r="P51" i="25"/>
  <c r="P50" i="25"/>
  <c r="P49" i="25"/>
  <c r="P48" i="25"/>
  <c r="P46" i="25" s="1"/>
  <c r="P47" i="25"/>
  <c r="T46" i="25"/>
  <c r="S46" i="25"/>
  <c r="R46" i="25"/>
  <c r="Q46" i="25"/>
  <c r="O46" i="25"/>
  <c r="N46" i="25"/>
  <c r="M46" i="25"/>
  <c r="L46" i="25"/>
  <c r="K46" i="25"/>
  <c r="J46" i="25"/>
  <c r="J45" i="25" s="1"/>
  <c r="I46" i="25"/>
  <c r="T45" i="25"/>
  <c r="S45" i="25"/>
  <c r="R45" i="25"/>
  <c r="N45" i="25"/>
  <c r="M45" i="25"/>
  <c r="L45" i="25"/>
  <c r="P43" i="25"/>
  <c r="P42" i="25"/>
  <c r="P41" i="25"/>
  <c r="P40" i="25"/>
  <c r="P39" i="25"/>
  <c r="P35" i="25" s="1"/>
  <c r="P38" i="25"/>
  <c r="P37" i="25"/>
  <c r="P36" i="25"/>
  <c r="T35" i="25"/>
  <c r="S35" i="25"/>
  <c r="R35" i="25"/>
  <c r="R28" i="25" s="1"/>
  <c r="Q35" i="25"/>
  <c r="O35" i="25"/>
  <c r="N35" i="25"/>
  <c r="M35" i="25"/>
  <c r="L35" i="25"/>
  <c r="L28" i="25" s="1"/>
  <c r="K35" i="25"/>
  <c r="J35" i="25"/>
  <c r="J28" i="25" s="1"/>
  <c r="I35" i="25"/>
  <c r="P34" i="25"/>
  <c r="P33" i="25"/>
  <c r="P32" i="25"/>
  <c r="P31" i="25"/>
  <c r="P30" i="25"/>
  <c r="P29" i="25" s="1"/>
  <c r="T29" i="25"/>
  <c r="S29" i="25"/>
  <c r="R29" i="25"/>
  <c r="Q29" i="25"/>
  <c r="O29" i="25"/>
  <c r="N29" i="25"/>
  <c r="M29" i="25"/>
  <c r="L29" i="25"/>
  <c r="K29" i="25"/>
  <c r="K28" i="25" s="1"/>
  <c r="J29" i="25"/>
  <c r="I29" i="25"/>
  <c r="T28" i="25"/>
  <c r="T11" i="25" s="1"/>
  <c r="S28" i="25"/>
  <c r="Q28" i="25"/>
  <c r="O28" i="25"/>
  <c r="N28" i="25"/>
  <c r="N11" i="25" s="1"/>
  <c r="M28" i="25"/>
  <c r="I28" i="25"/>
  <c r="P27" i="25"/>
  <c r="P26" i="25"/>
  <c r="P25" i="25"/>
  <c r="P24" i="25"/>
  <c r="P23" i="25"/>
  <c r="P22" i="25"/>
  <c r="P19" i="25" s="1"/>
  <c r="P21" i="25"/>
  <c r="P20" i="25"/>
  <c r="T19" i="25"/>
  <c r="S19" i="25"/>
  <c r="S12" i="25" s="1"/>
  <c r="S11" i="25" s="1"/>
  <c r="R19" i="25"/>
  <c r="Q19" i="25"/>
  <c r="Q12" i="25" s="1"/>
  <c r="O19" i="25"/>
  <c r="N19" i="25"/>
  <c r="M19" i="25"/>
  <c r="M12" i="25" s="1"/>
  <c r="M11" i="25" s="1"/>
  <c r="L19" i="25"/>
  <c r="K19" i="25"/>
  <c r="K12" i="25" s="1"/>
  <c r="K11" i="25" s="1"/>
  <c r="J19" i="25"/>
  <c r="I19" i="25"/>
  <c r="P18" i="25"/>
  <c r="P17" i="25"/>
  <c r="P13" i="25" s="1"/>
  <c r="P12" i="25" s="1"/>
  <c r="P16" i="25"/>
  <c r="P15" i="25"/>
  <c r="P14" i="25"/>
  <c r="T13" i="25"/>
  <c r="S13" i="25"/>
  <c r="R13" i="25"/>
  <c r="R12" i="25" s="1"/>
  <c r="Q13" i="25"/>
  <c r="O13" i="25"/>
  <c r="N13" i="25"/>
  <c r="M13" i="25"/>
  <c r="L13" i="25"/>
  <c r="L12" i="25" s="1"/>
  <c r="L11" i="25" s="1"/>
  <c r="K13" i="25"/>
  <c r="J13" i="25"/>
  <c r="I13" i="25"/>
  <c r="T12" i="25"/>
  <c r="O12" i="25"/>
  <c r="N12" i="25"/>
  <c r="J12" i="25"/>
  <c r="I12" i="25"/>
  <c r="I28" i="24"/>
  <c r="H28" i="24"/>
  <c r="I20" i="24"/>
  <c r="H20" i="24"/>
  <c r="I13" i="24"/>
  <c r="H13" i="24"/>
  <c r="I16" i="23"/>
  <c r="H16" i="23"/>
  <c r="G16" i="23"/>
  <c r="I12" i="23"/>
  <c r="H12" i="23"/>
  <c r="G12" i="23"/>
  <c r="L51" i="22"/>
  <c r="L58" i="22" s="1"/>
  <c r="K51" i="22"/>
  <c r="J51" i="22"/>
  <c r="J58" i="22" s="1"/>
  <c r="I51" i="22"/>
  <c r="I58" i="22" s="1"/>
  <c r="L46" i="22"/>
  <c r="K46" i="22"/>
  <c r="J46" i="22"/>
  <c r="I46" i="22"/>
  <c r="L41" i="22"/>
  <c r="K41" i="22"/>
  <c r="K58" i="22" s="1"/>
  <c r="J41" i="22"/>
  <c r="I41" i="22"/>
  <c r="L36" i="22"/>
  <c r="K36" i="22"/>
  <c r="J36" i="22"/>
  <c r="I36" i="22"/>
  <c r="L28" i="22"/>
  <c r="K28" i="22"/>
  <c r="J28" i="22"/>
  <c r="I28" i="22"/>
  <c r="L23" i="22"/>
  <c r="K23" i="22"/>
  <c r="J23" i="22"/>
  <c r="I23" i="22"/>
  <c r="L18" i="22"/>
  <c r="K18" i="22"/>
  <c r="J18" i="22"/>
  <c r="J35" i="22" s="1"/>
  <c r="J62" i="22" s="1"/>
  <c r="I18" i="22"/>
  <c r="L13" i="22"/>
  <c r="L35" i="22" s="1"/>
  <c r="K13" i="22"/>
  <c r="K35" i="22" s="1"/>
  <c r="J13" i="22"/>
  <c r="I13" i="22"/>
  <c r="I35" i="22" s="1"/>
  <c r="O32" i="21"/>
  <c r="N32" i="21"/>
  <c r="J32" i="21"/>
  <c r="H32" i="21"/>
  <c r="O26" i="21"/>
  <c r="N26" i="21"/>
  <c r="J26" i="21"/>
  <c r="H26" i="21"/>
  <c r="O20" i="21"/>
  <c r="O43" i="21" s="1"/>
  <c r="N20" i="21"/>
  <c r="J20" i="21"/>
  <c r="H20" i="21"/>
  <c r="H43" i="21" s="1"/>
  <c r="O14" i="21"/>
  <c r="N14" i="21"/>
  <c r="N43" i="21" s="1"/>
  <c r="J14" i="21"/>
  <c r="J43" i="21" s="1"/>
  <c r="H14" i="21"/>
  <c r="G24" i="20"/>
  <c r="F17" i="20"/>
  <c r="G10" i="20"/>
  <c r="M29" i="19"/>
  <c r="L29" i="19"/>
  <c r="K29" i="19"/>
  <c r="J29" i="19"/>
  <c r="I29" i="19"/>
  <c r="H29" i="19"/>
  <c r="G29" i="19"/>
  <c r="F29" i="19"/>
  <c r="M21" i="19"/>
  <c r="L21" i="19"/>
  <c r="K21" i="19"/>
  <c r="J21" i="19"/>
  <c r="I21" i="19"/>
  <c r="H21" i="19"/>
  <c r="G21" i="19"/>
  <c r="F21" i="19"/>
  <c r="M13" i="19"/>
  <c r="L13" i="19"/>
  <c r="K13" i="19"/>
  <c r="J13" i="19"/>
  <c r="I13" i="19"/>
  <c r="H13" i="19"/>
  <c r="G13" i="19"/>
  <c r="F13" i="19"/>
  <c r="H13" i="18"/>
  <c r="G13" i="18"/>
  <c r="K12" i="17"/>
  <c r="J12" i="17"/>
  <c r="I55" i="16"/>
  <c r="H55" i="16"/>
  <c r="G55" i="16"/>
  <c r="I52" i="16"/>
  <c r="H52" i="16"/>
  <c r="G52" i="16"/>
  <c r="I47" i="16"/>
  <c r="H47" i="16"/>
  <c r="G47" i="16"/>
  <c r="I42" i="16"/>
  <c r="H42" i="16"/>
  <c r="G42" i="16"/>
  <c r="I37" i="16"/>
  <c r="H37" i="16"/>
  <c r="G37" i="16"/>
  <c r="I32" i="16"/>
  <c r="H32" i="16"/>
  <c r="G32" i="16"/>
  <c r="I27" i="16"/>
  <c r="H27" i="16"/>
  <c r="G27" i="16"/>
  <c r="I22" i="16"/>
  <c r="H22" i="16"/>
  <c r="G22" i="16"/>
  <c r="I17" i="16"/>
  <c r="I16" i="16" s="1"/>
  <c r="G12" i="17" s="1"/>
  <c r="H17" i="16"/>
  <c r="H16" i="16" s="1"/>
  <c r="F12" i="17" s="1"/>
  <c r="G17" i="16"/>
  <c r="G16" i="16" s="1"/>
  <c r="G13" i="16"/>
  <c r="L12" i="16"/>
  <c r="G12" i="16"/>
  <c r="E12" i="17" s="1"/>
  <c r="O21" i="15"/>
  <c r="N21" i="15"/>
  <c r="M21" i="15"/>
  <c r="L21" i="15"/>
  <c r="K21" i="15"/>
  <c r="J21" i="15"/>
  <c r="I21" i="15"/>
  <c r="H21" i="15"/>
  <c r="G21" i="15"/>
  <c r="O15" i="15"/>
  <c r="O14" i="15" s="1"/>
  <c r="N15" i="15"/>
  <c r="N14" i="15" s="1"/>
  <c r="M15" i="15"/>
  <c r="M14" i="15" s="1"/>
  <c r="L15" i="15"/>
  <c r="K15" i="15"/>
  <c r="J15" i="15"/>
  <c r="I15" i="15"/>
  <c r="I14" i="15" s="1"/>
  <c r="H15" i="15"/>
  <c r="H14" i="15" s="1"/>
  <c r="G15" i="15"/>
  <c r="G14" i="15" s="1"/>
  <c r="L14" i="15"/>
  <c r="K14" i="15"/>
  <c r="J14" i="15"/>
  <c r="J18" i="14"/>
  <c r="I18" i="14"/>
  <c r="H18" i="14"/>
  <c r="G18" i="14"/>
  <c r="F18" i="14"/>
  <c r="E18" i="14"/>
  <c r="M20" i="13"/>
  <c r="L20" i="13"/>
  <c r="K20" i="13"/>
  <c r="J20" i="13"/>
  <c r="I20" i="13"/>
  <c r="H20" i="13"/>
  <c r="G20" i="13"/>
  <c r="F13" i="12"/>
  <c r="H29" i="11"/>
  <c r="H28" i="11"/>
  <c r="H27" i="11"/>
  <c r="H26" i="11"/>
  <c r="H25" i="11"/>
  <c r="H24" i="11"/>
  <c r="H23" i="11"/>
  <c r="H22" i="11"/>
  <c r="H21" i="11" s="1"/>
  <c r="Q21" i="11"/>
  <c r="P21" i="11"/>
  <c r="O21" i="11"/>
  <c r="N21" i="11"/>
  <c r="M21" i="11"/>
  <c r="L21" i="11"/>
  <c r="K21" i="11"/>
  <c r="J21" i="11"/>
  <c r="I21" i="11"/>
  <c r="H20" i="11"/>
  <c r="H19" i="11"/>
  <c r="H18" i="11"/>
  <c r="H17" i="11"/>
  <c r="H16" i="11"/>
  <c r="H15" i="11" s="1"/>
  <c r="H14" i="11" s="1"/>
  <c r="Q15" i="11"/>
  <c r="Q14" i="11" s="1"/>
  <c r="P15" i="11"/>
  <c r="O15" i="11"/>
  <c r="O14" i="11" s="1"/>
  <c r="N15" i="11"/>
  <c r="M15" i="11"/>
  <c r="L15" i="11"/>
  <c r="L14" i="11" s="1"/>
  <c r="K15" i="11"/>
  <c r="K14" i="11" s="1"/>
  <c r="J15" i="11"/>
  <c r="I15" i="11"/>
  <c r="I14" i="11" s="1"/>
  <c r="P14" i="11"/>
  <c r="N14" i="11"/>
  <c r="M14" i="11"/>
  <c r="J14" i="11"/>
  <c r="H33" i="10"/>
  <c r="H32" i="10"/>
  <c r="H31" i="10"/>
  <c r="H30" i="10"/>
  <c r="H29" i="10"/>
  <c r="H28" i="10"/>
  <c r="H27" i="10"/>
  <c r="H25" i="10" s="1"/>
  <c r="H26" i="10"/>
  <c r="Q25" i="10"/>
  <c r="P25" i="10"/>
  <c r="O25" i="10"/>
  <c r="N25" i="10"/>
  <c r="N14" i="10" s="1"/>
  <c r="M25" i="10"/>
  <c r="L25" i="10"/>
  <c r="K25" i="10"/>
  <c r="J25" i="10"/>
  <c r="I25" i="10"/>
  <c r="H24" i="10"/>
  <c r="H23" i="10"/>
  <c r="H22" i="10"/>
  <c r="H21" i="10"/>
  <c r="H20" i="10"/>
  <c r="H19" i="10" s="1"/>
  <c r="Q19" i="10"/>
  <c r="Q14" i="10" s="1"/>
  <c r="P19" i="10"/>
  <c r="P14" i="10" s="1"/>
  <c r="O19" i="10"/>
  <c r="N19" i="10"/>
  <c r="M19" i="10"/>
  <c r="M14" i="10" s="1"/>
  <c r="L19" i="10"/>
  <c r="K19" i="10"/>
  <c r="K14" i="10" s="1"/>
  <c r="J19" i="10"/>
  <c r="J14" i="10" s="1"/>
  <c r="I19" i="10"/>
  <c r="H15" i="10"/>
  <c r="H14" i="10" s="1"/>
  <c r="O14" i="10"/>
  <c r="L14" i="10"/>
  <c r="I14" i="10"/>
  <c r="G23" i="9"/>
  <c r="F23" i="9"/>
  <c r="G17" i="9"/>
  <c r="F17" i="9"/>
  <c r="F12" i="9" s="1"/>
  <c r="G12" i="9"/>
  <c r="F29" i="8"/>
  <c r="G22" i="8"/>
  <c r="F22" i="8"/>
  <c r="G16" i="8"/>
  <c r="G29" i="8" s="1"/>
  <c r="F16" i="8"/>
  <c r="F12" i="8"/>
  <c r="F29" i="7"/>
  <c r="F22" i="7"/>
  <c r="F16" i="7"/>
  <c r="F12" i="7"/>
  <c r="F11" i="7"/>
  <c r="M44" i="6"/>
  <c r="M40" i="6"/>
  <c r="M36" i="6"/>
  <c r="M31" i="6"/>
  <c r="M27" i="6"/>
  <c r="M22" i="6" s="1"/>
  <c r="M23" i="6"/>
  <c r="M17" i="6"/>
  <c r="M10" i="6" s="1"/>
  <c r="I87" i="5"/>
  <c r="I74" i="5"/>
  <c r="I70" i="5"/>
  <c r="I65" i="5"/>
  <c r="I62" i="5"/>
  <c r="I37" i="5"/>
  <c r="I30" i="5"/>
  <c r="I13" i="5"/>
  <c r="G41" i="36" s="1"/>
  <c r="J57" i="4"/>
  <c r="J49" i="4"/>
  <c r="J30" i="4"/>
  <c r="J19" i="4"/>
  <c r="J18" i="4"/>
  <c r="J14" i="4"/>
  <c r="J10" i="4"/>
  <c r="I45" i="3"/>
  <c r="I27" i="3"/>
  <c r="I23" i="3"/>
  <c r="I45" i="2"/>
  <c r="I33" i="2"/>
  <c r="I29" i="2"/>
  <c r="I25" i="2"/>
  <c r="I15" i="2"/>
  <c r="P69" i="49" l="1"/>
  <c r="V69" i="49"/>
  <c r="I52" i="49"/>
  <c r="K62" i="22"/>
  <c r="L62" i="22"/>
  <c r="R11" i="25"/>
  <c r="O67" i="50"/>
  <c r="J69" i="50"/>
  <c r="S69" i="49"/>
  <c r="Y69" i="49"/>
  <c r="I62" i="22"/>
  <c r="Q11" i="25"/>
  <c r="P28" i="25"/>
  <c r="J11" i="25"/>
  <c r="P45" i="25"/>
  <c r="P11" i="25" s="1"/>
  <c r="M69" i="49"/>
  <c r="I16" i="49"/>
  <c r="J9" i="4"/>
  <c r="J60" i="4" s="1"/>
  <c r="I32" i="49"/>
  <c r="I41" i="49"/>
  <c r="J40" i="49"/>
  <c r="J33" i="49" s="1"/>
  <c r="I44" i="49"/>
  <c r="I50" i="49"/>
  <c r="S67" i="50"/>
  <c r="J31" i="51"/>
  <c r="Q51" i="58"/>
  <c r="Q69" i="58" s="1"/>
  <c r="J14" i="59"/>
  <c r="J32" i="59"/>
  <c r="J31" i="59" s="1"/>
  <c r="U69" i="49"/>
  <c r="J14" i="50"/>
  <c r="J12" i="50" s="1"/>
  <c r="I10" i="2"/>
  <c r="I11" i="5"/>
  <c r="I10" i="5" s="1"/>
  <c r="I9" i="5" s="1"/>
  <c r="M8" i="6" s="1"/>
  <c r="I12" i="5"/>
  <c r="I30" i="49"/>
  <c r="I59" i="49"/>
  <c r="J58" i="49"/>
  <c r="J51" i="49" s="1"/>
  <c r="I62" i="49"/>
  <c r="I68" i="49"/>
  <c r="N14" i="50"/>
  <c r="N12" i="50" s="1"/>
  <c r="N67" i="50" s="1"/>
  <c r="T12" i="50"/>
  <c r="T67" i="50" s="1"/>
  <c r="J20" i="50"/>
  <c r="J32" i="50"/>
  <c r="N50" i="50"/>
  <c r="N49" i="50" s="1"/>
  <c r="J84" i="50"/>
  <c r="J12" i="51"/>
  <c r="J67" i="51" s="1"/>
  <c r="G21" i="53"/>
  <c r="G13" i="53" s="1"/>
  <c r="O69" i="58"/>
  <c r="R69" i="58"/>
  <c r="I41" i="58"/>
  <c r="I40" i="58" s="1"/>
  <c r="J40" i="58"/>
  <c r="J33" i="58" s="1"/>
  <c r="J58" i="58"/>
  <c r="J51" i="58" s="1"/>
  <c r="L50" i="59"/>
  <c r="J51" i="59"/>
  <c r="J50" i="59" s="1"/>
  <c r="I44" i="64"/>
  <c r="J22" i="49"/>
  <c r="J14" i="49" s="1"/>
  <c r="I28" i="49"/>
  <c r="I42" i="49"/>
  <c r="I48" i="49"/>
  <c r="R49" i="50"/>
  <c r="N69" i="50"/>
  <c r="K13" i="53"/>
  <c r="R67" i="50"/>
  <c r="N38" i="50"/>
  <c r="M9" i="6"/>
  <c r="M67" i="50"/>
  <c r="N20" i="50"/>
  <c r="N31" i="50"/>
  <c r="T31" i="50"/>
  <c r="J38" i="50"/>
  <c r="J56" i="50"/>
  <c r="J49" i="50" s="1"/>
  <c r="I23" i="58"/>
  <c r="I22" i="58" s="1"/>
  <c r="J22" i="58"/>
  <c r="J14" i="58" s="1"/>
  <c r="J69" i="58" s="1"/>
  <c r="N52" i="58"/>
  <c r="N51" i="58" s="1"/>
  <c r="J23" i="59"/>
  <c r="J20" i="59" s="1"/>
  <c r="J12" i="59" s="1"/>
  <c r="L20" i="59"/>
  <c r="L12" i="59" s="1"/>
  <c r="J35" i="59"/>
  <c r="L32" i="59"/>
  <c r="L31" i="59" s="1"/>
  <c r="I24" i="49"/>
  <c r="I22" i="49" s="1"/>
  <c r="I46" i="49"/>
  <c r="K12" i="50"/>
  <c r="K67" i="50" s="1"/>
  <c r="Q12" i="50"/>
  <c r="Q67" i="50" s="1"/>
  <c r="W12" i="50"/>
  <c r="W67" i="50" s="1"/>
  <c r="O31" i="50"/>
  <c r="U31" i="50"/>
  <c r="U67" i="50" s="1"/>
  <c r="N56" i="50"/>
  <c r="M67" i="59"/>
  <c r="J38" i="59"/>
  <c r="J58" i="59"/>
  <c r="J56" i="59" s="1"/>
  <c r="L56" i="59"/>
  <c r="N14" i="58"/>
  <c r="N69" i="58" s="1"/>
  <c r="I53" i="58"/>
  <c r="I52" i="58" s="1"/>
  <c r="I51" i="58" s="1"/>
  <c r="K69" i="60"/>
  <c r="G10" i="72"/>
  <c r="V32" i="111"/>
  <c r="I59" i="58"/>
  <c r="I58" i="58" s="1"/>
  <c r="I17" i="58"/>
  <c r="I16" i="58" s="1"/>
  <c r="I14" i="58" s="1"/>
  <c r="I69" i="58" s="1"/>
  <c r="I35" i="58"/>
  <c r="I34" i="58" s="1"/>
  <c r="I33" i="58" s="1"/>
  <c r="F15" i="61"/>
  <c r="J51" i="62"/>
  <c r="J69" i="62" s="1"/>
  <c r="I12" i="63"/>
  <c r="I10" i="3"/>
  <c r="H25" i="83"/>
  <c r="V15" i="111"/>
  <c r="I14" i="49" l="1"/>
  <c r="J67" i="50"/>
  <c r="J67" i="59"/>
  <c r="J69" i="49"/>
  <c r="J31" i="50"/>
  <c r="I40" i="49"/>
  <c r="I33" i="49" s="1"/>
  <c r="J49" i="59"/>
  <c r="I58" i="49"/>
  <c r="I51" i="49" s="1"/>
  <c r="L49" i="59"/>
  <c r="L67" i="59" s="1"/>
  <c r="M50" i="6"/>
  <c r="I69" i="49" l="1"/>
</calcChain>
</file>

<file path=xl/sharedStrings.xml><?xml version="1.0" encoding="utf-8"?>
<sst xmlns="http://schemas.openxmlformats.org/spreadsheetml/2006/main" count="18370" uniqueCount="1738">
  <si>
    <t>F_00.01 - F 00.01 - Povaha reportu (Finrep)</t>
  </si>
  <si>
    <t>Povaha reportu</t>
  </si>
  <si>
    <t>010</t>
  </si>
  <si>
    <t>Účetní rámec</t>
  </si>
  <si>
    <t>Účetní standard</t>
  </si>
  <si>
    <t>Doplňující položky</t>
  </si>
  <si>
    <t>Reportovací úroveň</t>
  </si>
  <si>
    <t>020</t>
  </si>
  <si>
    <t>F_01.01 - F 01.01 - Rozvaha: aktiva</t>
  </si>
  <si>
    <t>Účetní hodnota</t>
  </si>
  <si>
    <t>Aktiva</t>
  </si>
  <si>
    <t>Aktiva celkem</t>
  </si>
  <si>
    <t>All assets</t>
  </si>
  <si>
    <t>380</t>
  </si>
  <si>
    <t>Pokladní hotovost, hotovost u centrálních bank a ostatní vklady na požádání</t>
  </si>
  <si>
    <t>Cash and cash balances at central banks and other demand deposits</t>
  </si>
  <si>
    <t>Cash on hand, Loans and advances. On demand [call] and short notice [current account]</t>
  </si>
  <si>
    <t>Pokladní hotovost</t>
  </si>
  <si>
    <t>Hotovost u centrálních bank</t>
  </si>
  <si>
    <t>Centrální banky</t>
  </si>
  <si>
    <t>Splatné na požádání [výzvu] a s krátkou lhůtou [běžný účet]</t>
  </si>
  <si>
    <t>Úvěry a jiné pohledávky</t>
  </si>
  <si>
    <t>030</t>
  </si>
  <si>
    <t>Ostatní vklady na požádání</t>
  </si>
  <si>
    <t>Úvěrové instituce</t>
  </si>
  <si>
    <t>040</t>
  </si>
  <si>
    <t>FINANČNÍ AKTIVA K OBCHODOVÁNÍ</t>
  </si>
  <si>
    <t>Derivatives, Debt securities, Loans and advances, Equity instruments</t>
  </si>
  <si>
    <t>050</t>
  </si>
  <si>
    <t>Deriváty</t>
  </si>
  <si>
    <t>060</t>
  </si>
  <si>
    <t>Akcie</t>
  </si>
  <si>
    <t>070</t>
  </si>
  <si>
    <t>Dluhové cenné papíry</t>
  </si>
  <si>
    <t>080</t>
  </si>
  <si>
    <t>090</t>
  </si>
  <si>
    <t>OBCHODOVATELNÁ FINANČNÍ AKTIVA</t>
  </si>
  <si>
    <t>091</t>
  </si>
  <si>
    <t>092</t>
  </si>
  <si>
    <t>093</t>
  </si>
  <si>
    <t>094</t>
  </si>
  <si>
    <t>095</t>
  </si>
  <si>
    <t>NEOBCHODNÍ FINANČNÍ AKTIVA POVINNĚ OCEŇOVANÁ V REÁLNÉ HODNOTĚ VYKÁZANÉ DO ZISKU NEBO ZTRÁTY</t>
  </si>
  <si>
    <t>Equity instruments, debt securities, loans and advances</t>
  </si>
  <si>
    <t>096</t>
  </si>
  <si>
    <t>097</t>
  </si>
  <si>
    <t>098</t>
  </si>
  <si>
    <t>099</t>
  </si>
  <si>
    <t>FINANČNÍ AKTIVA V REÁLNÉ HODNOTĚ VYKÁZANÉ DO ZISKU NEBO ZTRÁTY</t>
  </si>
  <si>
    <t>100</t>
  </si>
  <si>
    <t>110</t>
  </si>
  <si>
    <t>120</t>
  </si>
  <si>
    <t>130</t>
  </si>
  <si>
    <t>FINANČNÍ AKTIVA V REÁLNÉ HODNOTĚ PROSTŘEDNICTVÍM OSTATNÍHO ÚPLNÉHO VÝSLEDKU</t>
  </si>
  <si>
    <t>141</t>
  </si>
  <si>
    <t>142</t>
  </si>
  <si>
    <t>143</t>
  </si>
  <si>
    <t>144</t>
  </si>
  <si>
    <t>NEOBCHODNÍ NEDERIVÁTOVÁ FINANČNÍ AKTIVA V REÁLNÉ HODNOTĚ VYKÁZANÉ DO ZISKU NEBO ZTRÁTY</t>
  </si>
  <si>
    <t>171</t>
  </si>
  <si>
    <t>172</t>
  </si>
  <si>
    <t>173</t>
  </si>
  <si>
    <t>174</t>
  </si>
  <si>
    <t>NEOBCHODNÍ NEDERIVÁTOVÁ FINANČNÍ AKTIVA V REÁLNÉ HODNOTĚ ZAÚČTOVANÉ DO VLASTNÍHO KAPITÁLU</t>
  </si>
  <si>
    <t>175</t>
  </si>
  <si>
    <t>176</t>
  </si>
  <si>
    <t>177</t>
  </si>
  <si>
    <t>178</t>
  </si>
  <si>
    <t>Finanční aktiva v naběhlé hodnotě</t>
  </si>
  <si>
    <t>181</t>
  </si>
  <si>
    <t>182</t>
  </si>
  <si>
    <t>183</t>
  </si>
  <si>
    <t>Neobchodní nederivátová finanční aktiva oceněná pořizovací cenou</t>
  </si>
  <si>
    <t>231</t>
  </si>
  <si>
    <t>390</t>
  </si>
  <si>
    <t>232</t>
  </si>
  <si>
    <t>233</t>
  </si>
  <si>
    <t>OSTATNÍ NEOBCHODNÍ NEDERIVÁTOVÁ FINANČNÍ AKTIVA</t>
  </si>
  <si>
    <t>234</t>
  </si>
  <si>
    <t>235</t>
  </si>
  <si>
    <t>236</t>
  </si>
  <si>
    <t>237</t>
  </si>
  <si>
    <t>Deriváty – zajišťovací účetnictví</t>
  </si>
  <si>
    <t>ZAJIŠŤOVACÍ ÚČETNICTVÍ</t>
  </si>
  <si>
    <t>240</t>
  </si>
  <si>
    <t>ZMĚNY REÁLNÉ HODNOTY ZAJIŠŤOVANÝCH POLOŽEK V PORTFOLIU ZAJIŠŤOVACÍCH NÁSTROJŮ PROTI ÚROKOVÉMU RIZIKU</t>
  </si>
  <si>
    <t>Other than classified as held for sale</t>
  </si>
  <si>
    <t>IAS 39</t>
  </si>
  <si>
    <t>Hedged item</t>
  </si>
  <si>
    <t>Fair value changes</t>
  </si>
  <si>
    <t>Portfolio fair value hedge of interest rate risk</t>
  </si>
  <si>
    <t>250</t>
  </si>
  <si>
    <t>INVESTICE DO DCEŘINÝCH PODNIKŮ, SPOLEČNÝCH PODNIKŮ A PŘIDRUŽENÝCH PODNIKŮ</t>
  </si>
  <si>
    <t>260</t>
  </si>
  <si>
    <t>Hmotná aktiva</t>
  </si>
  <si>
    <t>270</t>
  </si>
  <si>
    <t>Pozemky, budovy a zařízení</t>
  </si>
  <si>
    <t>280</t>
  </si>
  <si>
    <t>Investiční nemovitý majetek</t>
  </si>
  <si>
    <t>290</t>
  </si>
  <si>
    <t>Nehmotná aktiva</t>
  </si>
  <si>
    <t>300</t>
  </si>
  <si>
    <t>Goodwill</t>
  </si>
  <si>
    <t>310</t>
  </si>
  <si>
    <t>Ostatní nehmotná aktiva</t>
  </si>
  <si>
    <t>Intangible assets other than Goodwill</t>
  </si>
  <si>
    <t>320</t>
  </si>
  <si>
    <t>Daňové pohledávky</t>
  </si>
  <si>
    <t>330</t>
  </si>
  <si>
    <t>Krátkodobé daňové pohledávky</t>
  </si>
  <si>
    <t>340</t>
  </si>
  <si>
    <t>Odložené daňové pohledávky</t>
  </si>
  <si>
    <t>350</t>
  </si>
  <si>
    <t>Ostatní aktiva</t>
  </si>
  <si>
    <t>Assets other than Cash on hand, Derivatives, Debt securities, Loans and advances, Equity instruments, Fair value changes of the hedged items in portfolio hedge of interest rate risk, Tangible assets, Intangible assets, Tax assets</t>
  </si>
  <si>
    <t>360</t>
  </si>
  <si>
    <t>Neoběžná aktiva a vyřazované skupiny určené k prodeji</t>
  </si>
  <si>
    <t>Classified as held for sale</t>
  </si>
  <si>
    <t>370</t>
  </si>
  <si>
    <t>(–) SRÁŽKY U OBCHODOVATELNÝCH AKTIV V REÁLNÉ HODNOTĚ</t>
  </si>
  <si>
    <t>375</t>
  </si>
  <si>
    <t>F_01.02 - F 01.02 - Rozvaha: závazky</t>
  </si>
  <si>
    <t>Závazky</t>
  </si>
  <si>
    <t>Závazky celkem</t>
  </si>
  <si>
    <t>All liabilities</t>
  </si>
  <si>
    <t>FINANČNÍ ZÁVAZKY K OBCHODOVÁNÍ</t>
  </si>
  <si>
    <t>Derivatives, Short positions, Deposits, Debt securities issued, Other financial liabilities</t>
  </si>
  <si>
    <t>Krátké pozice</t>
  </si>
  <si>
    <t>Vklady</t>
  </si>
  <si>
    <t>Vydané dluhové cenné papíry</t>
  </si>
  <si>
    <t>Ostatní finanční závazky</t>
  </si>
  <si>
    <t>OBCHODOVATELNÉ FINANČNÍ ZÁVAZKY</t>
  </si>
  <si>
    <t>061</t>
  </si>
  <si>
    <t>062</t>
  </si>
  <si>
    <t>063</t>
  </si>
  <si>
    <t>064</t>
  </si>
  <si>
    <t>065</t>
  </si>
  <si>
    <t>066</t>
  </si>
  <si>
    <t>FINANČNÍ ZÁVAZKY V REÁLNÉ HODNOTĚ VYKÁZANÉ DO ZISKU NEBO ZTRÁTY</t>
  </si>
  <si>
    <t>Deposits, Debt securities issued, Other financial liabilities</t>
  </si>
  <si>
    <t>Finanční závazky v naběhlé hodnotě</t>
  </si>
  <si>
    <t>140</t>
  </si>
  <si>
    <t>Neobchodní nederivátové finanční závazky oceněné metodou založenou na pořizovací ceně</t>
  </si>
  <si>
    <t>150</t>
  </si>
  <si>
    <t>160</t>
  </si>
  <si>
    <t>Rezervy</t>
  </si>
  <si>
    <t>170</t>
  </si>
  <si>
    <t>Rezervní fond na všeobecná bankovní rizika (je-li vykazován v rámci závazků)</t>
  </si>
  <si>
    <t>Funds for general banking risks</t>
  </si>
  <si>
    <t>Závazky z penzijních a jiných definovaných požitků po skončení pracovního poměru</t>
  </si>
  <si>
    <t>Employee benefits. Pension and other post-employment defined benefit obligations</t>
  </si>
  <si>
    <t>180</t>
  </si>
  <si>
    <t>Jiné dlouhodobé zaměstnanecké požitky</t>
  </si>
  <si>
    <t>Employee benefits. Other than pension and other post-employment defined benefit obligations</t>
  </si>
  <si>
    <t>190</t>
  </si>
  <si>
    <t>Restrukturalizace</t>
  </si>
  <si>
    <t>200</t>
  </si>
  <si>
    <t>Neuzavřené právní problémy a daňové spory</t>
  </si>
  <si>
    <t>210</t>
  </si>
  <si>
    <t>Poskytnuté přísliby a záruky</t>
  </si>
  <si>
    <t>Podrozvahové expozice podléhající úvěrovému riziku</t>
  </si>
  <si>
    <t>220</t>
  </si>
  <si>
    <t>Další rezervy</t>
  </si>
  <si>
    <t>Other than Employee benefits, Restructuring, Pending legal issues and tax litigation, Off-balance sheet exposures subject to credit risk</t>
  </si>
  <si>
    <t>230</t>
  </si>
  <si>
    <t>Daňové závazky</t>
  </si>
  <si>
    <t>Krátkodobé daňové závazky</t>
  </si>
  <si>
    <t>Odložené daňové závazky</t>
  </si>
  <si>
    <t>Základní kapitál splatný na požádání</t>
  </si>
  <si>
    <t>Ostatní závazky</t>
  </si>
  <si>
    <t>Liabilities other than Derivatives, Short positions, Deposits, Debt securities issued, Other financial liabilities, Fair value changes of hedged items in portfolio hedge of interest rate risk, Provisions, Tax liabilities, Share capital repayable on demand</t>
  </si>
  <si>
    <t>Závazky zahrnuté ve vyřazovaných skupinách k prodeji</t>
  </si>
  <si>
    <t>SRÁŽKY U OBCHODOVATELNÝCH ZÁVAZKŮ V REÁLNÉ HODNOTĚ</t>
  </si>
  <si>
    <t>295</t>
  </si>
  <si>
    <t>F_01.03 - F 01.03 - Rozvaha: vlastní kapitál</t>
  </si>
  <si>
    <t>VLASTNÍ KAPITÁL CELKEM</t>
  </si>
  <si>
    <t>Kapitál</t>
  </si>
  <si>
    <t>All equity</t>
  </si>
  <si>
    <t>Owners of the parent</t>
  </si>
  <si>
    <t>Vydané kapitálové nástroje</t>
  </si>
  <si>
    <t>Splacený kapitál</t>
  </si>
  <si>
    <t>Capital. Paid up</t>
  </si>
  <si>
    <t>Nesplacený kapitál, který byl vyžádán</t>
  </si>
  <si>
    <t>Capital. Unpaid which has been called up</t>
  </si>
  <si>
    <t>Emisní ážio</t>
  </si>
  <si>
    <t>Vydané kapitálové nástroje jiné než kapitál</t>
  </si>
  <si>
    <t>Other than capital</t>
  </si>
  <si>
    <t>Kapitálová složka složených finančních nástrojů</t>
  </si>
  <si>
    <t>Other than capital. Equity component of compound financial instruments</t>
  </si>
  <si>
    <t>Jiné vydané kapitálové nástroje</t>
  </si>
  <si>
    <t>Other than capital. Other than equity component of compound financial instruments</t>
  </si>
  <si>
    <t>Jiný kapitál</t>
  </si>
  <si>
    <t>Equity issued other than Equity instruments issued</t>
  </si>
  <si>
    <t>Kumulovaný ostatní úplný výsledek</t>
  </si>
  <si>
    <t>Položky, které nebudou přeřazeny do zisku nebo ztráty</t>
  </si>
  <si>
    <t>Accumulated other comprehensive income. Items that will not be reclassified to profit and loss</t>
  </si>
  <si>
    <t>False</t>
  </si>
  <si>
    <t>Accumulated other comprehensive income. Tangible assets</t>
  </si>
  <si>
    <t>Accumulated other comprehensive income. Intangible assets</t>
  </si>
  <si>
    <t>Aktuární zisky nebo (–) ztráty z penzijních plánů definovaných požitků</t>
  </si>
  <si>
    <t>Accumulated other comprehensive income. Defined benefit plans</t>
  </si>
  <si>
    <t>Accumulated other comprehensive income. Non-current assets and disposal groups classified as held for sale</t>
  </si>
  <si>
    <t>122</t>
  </si>
  <si>
    <t>Podíl ostatních uznaných výnosů a nákladů investic do dceřiných, společných a přidružených podniků</t>
  </si>
  <si>
    <t>Accumulated other comprehensive income. Investments in subsidiaries, joint ventures and associates</t>
  </si>
  <si>
    <t>124</t>
  </si>
  <si>
    <t>Změny reálné hodnoty kapitálových nástrojů oceněných reálnou hodnotou do ostatního úplného výsledku</t>
  </si>
  <si>
    <t>Accumulated other comprehensive income. Fair value changes of equity instruments</t>
  </si>
  <si>
    <t>Neefektivnost zajištění při zajištění reálné hodnoty u kapitálových nástrojů oceněných reálnou hodnotou do ostatního úplného výsledku</t>
  </si>
  <si>
    <t>Accumulated other comprehensive income. Hedge ineffectiveness for equity instruments</t>
  </si>
  <si>
    <t>Zajištění reálné hodnoty</t>
  </si>
  <si>
    <t>Změny reálné hodnoty kapitálových nástrojů oceněných reálnou hodnotou do ostatního úplného výsledku [zajištěná položka]</t>
  </si>
  <si>
    <t>Změny reálné hodnoty kapitálových nástrojů oceněných reálnou hodnotou do ostatního úplného výsledku [zajišťovací nástroj]</t>
  </si>
  <si>
    <t>Hedging item</t>
  </si>
  <si>
    <t xml:space="preserve">Změny reálné hodnoty finančních závazků v reálné hodnotě vykázané do zisku nebo ztráty připadající na změny v jejich úvěrovém riziku </t>
  </si>
  <si>
    <t>Accumulated other comprehensive income. Fair value changes of a financial liability attributable to changes in its credit risk</t>
  </si>
  <si>
    <t>Položky, které mohou být přeřazeny do zisku nebo ztráty</t>
  </si>
  <si>
    <t>Accumulated other comprehensive income. Items that may be reclassified to profit and loss</t>
  </si>
  <si>
    <t>True</t>
  </si>
  <si>
    <t>128</t>
  </si>
  <si>
    <t>Zajištění čistých investic do zahraničních jednotek [účinný podíl]</t>
  </si>
  <si>
    <t>ZAJIŠTĚNÍ ČISTÝCH INVESTIC DO ZAHRANIČNÍ JEDNOTKY</t>
  </si>
  <si>
    <t>Přepočet cizích měn</t>
  </si>
  <si>
    <t>Accumulated other comprehensive income. Foreign currency translation</t>
  </si>
  <si>
    <t>Zajišťovací deriváty. Rezerva k zajištění peněžních toků (účinný podíl)</t>
  </si>
  <si>
    <t>Zajištění peněžních toků</t>
  </si>
  <si>
    <t>Změny reálné hodnoty dluhových nástrojů oceněných reálnou hodnotou do ostatního úplného výsledku</t>
  </si>
  <si>
    <t>Accumulated other comprehensive income. Fair value changes of debt instruments</t>
  </si>
  <si>
    <t>155</t>
  </si>
  <si>
    <t>Zajišťovací nástroje [nejsou určeny prvky]</t>
  </si>
  <si>
    <t>Accumulated other comprehensive income. Hedging instruments [not designated elements]</t>
  </si>
  <si>
    <t>165</t>
  </si>
  <si>
    <t>Accumulated other comprehensive income. Classified as held for sale</t>
  </si>
  <si>
    <t>Nerozdělený zisk</t>
  </si>
  <si>
    <t>Rezervní fondy z přecenění</t>
  </si>
  <si>
    <t>Revaluation reserves. Tangible assets</t>
  </si>
  <si>
    <t>201</t>
  </si>
  <si>
    <t>Revaluation reserves. Equity instruments</t>
  </si>
  <si>
    <t>202</t>
  </si>
  <si>
    <t>Revaluation reserves. Debt securities</t>
  </si>
  <si>
    <t>203</t>
  </si>
  <si>
    <t>Jiné</t>
  </si>
  <si>
    <t>Revaluation reserves. Other than Tangible assets, Equity instruments, Debt securities</t>
  </si>
  <si>
    <t>204</t>
  </si>
  <si>
    <t>Fondy z přecenění reálnou hodnotou</t>
  </si>
  <si>
    <t>205</t>
  </si>
  <si>
    <t xml:space="preserve">Zajištění čistých investic do zahraničních jednotek </t>
  </si>
  <si>
    <t>206</t>
  </si>
  <si>
    <t>Zajišťovací deriváty. Zajištění peněžních toků</t>
  </si>
  <si>
    <t>207</t>
  </si>
  <si>
    <t>Zajišťovací deriváty. Jiná zajištění</t>
  </si>
  <si>
    <t>Hedges other than cash flow hedge and hedge of net investment in a foreign operation</t>
  </si>
  <si>
    <t>208</t>
  </si>
  <si>
    <t>Fair value reserves. Non-trading non-derivative financial assets measured at fair value to equity</t>
  </si>
  <si>
    <t>209</t>
  </si>
  <si>
    <t>Ostatní rezervy</t>
  </si>
  <si>
    <t>Rezervní fond na všeobecná bankovní rizika (je-li vykazován v rámci vlastního kapitálu)</t>
  </si>
  <si>
    <t>Other reserves. Funds for general banking risks</t>
  </si>
  <si>
    <t>215</t>
  </si>
  <si>
    <t>Rezervní fondy nebo kumulované ztráty z investic do dceřiných, společných a přidružených podniků účtované pomocí ekvivalenční metody</t>
  </si>
  <si>
    <t>Other Reserves. Reserves or accumulated losses of investments in subsidiaries, joint ventures and associates</t>
  </si>
  <si>
    <t>Other Reserves. Other than Reserves or accumulated losses of investments in subsidiaries, joint ventures and associates and Funds for banking risks</t>
  </si>
  <si>
    <t>Konsolidační rozdíly po první konsolidaci</t>
  </si>
  <si>
    <t>(–) Vlastní akcie</t>
  </si>
  <si>
    <t>Own equity instruments issued</t>
  </si>
  <si>
    <t>Zisk nebo ztráta připadající vlastníkům mateřského podniku</t>
  </si>
  <si>
    <t>Profit or loss</t>
  </si>
  <si>
    <t>(–) Zálohy na dividendy</t>
  </si>
  <si>
    <t>Menšinové podíly (Nekontrolní podíly)</t>
  </si>
  <si>
    <t>Non-controlling interests</t>
  </si>
  <si>
    <t>Ostatní položky</t>
  </si>
  <si>
    <t>Equity other than Accumulated other comprehensive income</t>
  </si>
  <si>
    <t>VLASTNÍ KAPITÁL A ZÁVAZKY CELKEM</t>
  </si>
  <si>
    <t>Liabilities and Equity</t>
  </si>
  <si>
    <t>All equity, All liabilities</t>
  </si>
  <si>
    <t>F_02.00 - F 02.00 - Výkaz zisku nebo ztráty</t>
  </si>
  <si>
    <t>Běžné období</t>
  </si>
  <si>
    <t>Current period (flow)</t>
  </si>
  <si>
    <t>ZISK NEBO (–) ZTRÁTA ZA ROK</t>
  </si>
  <si>
    <t>Income or expenses</t>
  </si>
  <si>
    <t>670</t>
  </si>
  <si>
    <t>ZISK NEBO (–) ZTRÁTA PO ZDANĚNÍ Z POKRAČUJÍCÍCH ČINNOSTÍ</t>
  </si>
  <si>
    <t>Profit or loss from continuing operations</t>
  </si>
  <si>
    <t>630</t>
  </si>
  <si>
    <t>ZISK NEBO (–) ZTRÁTA PŘED ZDANĚNÍM Z POKRAČUJÍCÍCH ČINNOSTÍ</t>
  </si>
  <si>
    <t>610</t>
  </si>
  <si>
    <t>CELKOVÉ PROVOZNÍ VÝNOSY (ČISTÉ)</t>
  </si>
  <si>
    <t>355</t>
  </si>
  <si>
    <t>Úrokové výnosy</t>
  </si>
  <si>
    <t>Příjmy</t>
  </si>
  <si>
    <t>All assets, all liabilities</t>
  </si>
  <si>
    <t>Úroky</t>
  </si>
  <si>
    <t>Derivatives, Debt securities, Loans and advances</t>
  </si>
  <si>
    <t>Debt securities, Loans and advances</t>
  </si>
  <si>
    <t>025</t>
  </si>
  <si>
    <t>041</t>
  </si>
  <si>
    <t>051</t>
  </si>
  <si>
    <t>Deriváty – zajišťovací účetnictví, úrokové riziko</t>
  </si>
  <si>
    <t>Úrokové riziko</t>
  </si>
  <si>
    <t>Assets other than Derivatives, Debt securities, Loans and advances</t>
  </si>
  <si>
    <t>Úrokové výnosy ze závazků</t>
  </si>
  <si>
    <t>085</t>
  </si>
  <si>
    <t>(Úrokové náklady)</t>
  </si>
  <si>
    <t>Výdaje</t>
  </si>
  <si>
    <t>(Finanční závazky k obchodování)</t>
  </si>
  <si>
    <t>Derivatives, Deposits, Debt securities issued, Other financial liabilities</t>
  </si>
  <si>
    <t>(Finanční závazky v reálné hodnotě vykázané do zisku nebo ztráty)</t>
  </si>
  <si>
    <t>(Finanční závazky v naběhlé hodnotě)</t>
  </si>
  <si>
    <t>(Deriváty – zajišťovací účetnictví, úrokové riziko)</t>
  </si>
  <si>
    <t>(Ostatní závazky)</t>
  </si>
  <si>
    <t>Liabilities other than Derivatives, Deposits, Debt securities issued, Other financial liabilities</t>
  </si>
  <si>
    <t>(Úrokové náklady na aktiva)</t>
  </si>
  <si>
    <t>145</t>
  </si>
  <si>
    <t>(Náklady na základní kapitál splatný na požádání)</t>
  </si>
  <si>
    <t>Expenses on equity instruments issued</t>
  </si>
  <si>
    <t>Výnosy z dividend</t>
  </si>
  <si>
    <t>Finanční aktiva v reálné hodnotě prostřednictvím ostatního úplného výsledku</t>
  </si>
  <si>
    <t>191</t>
  </si>
  <si>
    <t>Investice do dceřiných, společných a přidružených podniků účtované za použití jiné než ekvivalenční metody</t>
  </si>
  <si>
    <t>Investments in subsidiaries, joint ventures and associates. Other than equity method</t>
  </si>
  <si>
    <t>192</t>
  </si>
  <si>
    <t>Výnosy z poplatků a provizí</t>
  </si>
  <si>
    <t>Fee and commission</t>
  </si>
  <si>
    <t>(Náklady na poplatky a provize)</t>
  </si>
  <si>
    <t>Čisté zisky nebo (–) ztráty z odúčtování finančních aktiv a závazků neoceňovaných v reálné hodnotě do zisku nebo ztráty</t>
  </si>
  <si>
    <t>Accounting portfolios for financial instruments not measured at fair value through profit or loss</t>
  </si>
  <si>
    <t>Equity instruments, Debt securities, Loans and advances, Deposits, Debt securities issued, Other financial liabilities</t>
  </si>
  <si>
    <t>Gains and losses on derecognition</t>
  </si>
  <si>
    <t>241</t>
  </si>
  <si>
    <t>Čisté zisky nebo (–) ztráty z finančních aktiv a závazků k obchodování</t>
  </si>
  <si>
    <t>Accounting portfolios for trading financial instruments</t>
  </si>
  <si>
    <t>Derivatives, Equity instruments, Debt securities, Loans and advances, Short positions, Deposits, Debt securities issued, Other financial liabilities</t>
  </si>
  <si>
    <t>Gains and losses on derecognition, Gains and losses from remeasurements</t>
  </si>
  <si>
    <t>Čisté zisky nebo (–) ztráty z obchodovatelných finančních aktiv a závazků</t>
  </si>
  <si>
    <t>Trading financial assets, Trading financial liabilities</t>
  </si>
  <si>
    <t>285</t>
  </si>
  <si>
    <t>Čisté zisky nebo (–) ztráty z neobchodních finančních aktiv povinně oceňovaných v reálné hodnotě vykázané do zisku nebo ztráty</t>
  </si>
  <si>
    <t>287</t>
  </si>
  <si>
    <t>Čisté zisky nebo (–) ztráty z finančních aktiv a závazků v reálné hodnotě vykázané do zisku nebo ztráty</t>
  </si>
  <si>
    <t>Financial assets designated at fair value through profit or loss, Financial liabilities designated at fair value through profit or loss</t>
  </si>
  <si>
    <t>Čisté zisky nebo (–) ztráty z neobchodních finančních aktiv a závazků</t>
  </si>
  <si>
    <t>Accounting portfolios for non-trading financial instruments</t>
  </si>
  <si>
    <t>Čisté zisky nebo (–) ztráty ze zajišťovacího účetnictví</t>
  </si>
  <si>
    <t>Gains and losses from hedge accounting</t>
  </si>
  <si>
    <t>Čisté kurzové rozdíly [zisk nebo (–) ztráta]</t>
  </si>
  <si>
    <t>Exchange differences</t>
  </si>
  <si>
    <t>Čisté zisky nebo (–) ztráty z odúčtování investic do dceřiných, společných a přidružených podniků</t>
  </si>
  <si>
    <t>Čisté zisky nebo (–) ztráty z odúčtování nefinančních aktiv</t>
  </si>
  <si>
    <t>Assets other than Cash on hand, Derivatives, Equity instruments, Debt securities, Loans and advances</t>
  </si>
  <si>
    <t>Ostatní provozní výnosy</t>
  </si>
  <si>
    <t>Other operating</t>
  </si>
  <si>
    <t>Jiné provozní náklady</t>
  </si>
  <si>
    <t>(Správní náklady)</t>
  </si>
  <si>
    <t> Správní náklady</t>
  </si>
  <si>
    <t>(Náklady na zaměstnance)</t>
  </si>
  <si>
    <t>Administrative expenses. Staff</t>
  </si>
  <si>
    <t>(Ostatní správní náklady)</t>
  </si>
  <si>
    <t>Administrative expenses. Other than staff</t>
  </si>
  <si>
    <t>(Cash contributions to resolution funds and deposit guarantee schemes)</t>
  </si>
  <si>
    <t>Cash contributions to resolution funds and deposit guarantee schemes</t>
  </si>
  <si>
    <t>385</t>
  </si>
  <si>
    <t>(Odpisy hmotných aktiv)</t>
  </si>
  <si>
    <t>Tangible assets, Intangible assets</t>
  </si>
  <si>
    <t>(Pozemky, budovy a zařízení)</t>
  </si>
  <si>
    <t>400</t>
  </si>
  <si>
    <t>(Investiční nemovitý majetek)</t>
  </si>
  <si>
    <t>410</t>
  </si>
  <si>
    <t>(Goodwill)</t>
  </si>
  <si>
    <t>415</t>
  </si>
  <si>
    <t>(Ostatní nehmotná aktiva)</t>
  </si>
  <si>
    <t>420</t>
  </si>
  <si>
    <t>Čisté zisky nebo (–) ztráty z modifikace</t>
  </si>
  <si>
    <t>Accounting portfolios for financial assets subject to impairment</t>
  </si>
  <si>
    <t>Modifications. Without derecognition</t>
  </si>
  <si>
    <t>425</t>
  </si>
  <si>
    <t>426</t>
  </si>
  <si>
    <t>427</t>
  </si>
  <si>
    <t>(Rezervy nebo (–) zrušení rezerv)</t>
  </si>
  <si>
    <t>430</t>
  </si>
  <si>
    <t>(payment commitments to resolution funds and deposit guarantee schemes)</t>
  </si>
  <si>
    <t>Provisions.Payment commitments to resolution funds and deposit guarantee schemes</t>
  </si>
  <si>
    <t>435</t>
  </si>
  <si>
    <t>(Poskytnuté přísliby a záruky)</t>
  </si>
  <si>
    <t>Provisions. Off-balance sheet exposures subject to credit risk</t>
  </si>
  <si>
    <t>440</t>
  </si>
  <si>
    <t>(Další rezervy)</t>
  </si>
  <si>
    <t>Provisions. Other than commitments and guarantees given and payment commitments to resolution funds and deposit guarantee schemes</t>
  </si>
  <si>
    <t>450</t>
  </si>
  <si>
    <t>(Čisté zvýšení nebo (–) snížení rezervního fondu na všeobecná bankovní rizika)</t>
  </si>
  <si>
    <t>455</t>
  </si>
  <si>
    <t>(Ztráty ze znehodnocení nebo (–) jejich reverzování u finančních aktiv neoceňovaných reálnou hodnotou vykázanou do zisku nebo ztráty)</t>
  </si>
  <si>
    <t>Impairment</t>
  </si>
  <si>
    <t>460</t>
  </si>
  <si>
    <t>(Finanční aktiva v reálné hodnotě prostřednictvím ostatního úplného výsledku)</t>
  </si>
  <si>
    <t>481</t>
  </si>
  <si>
    <t>(Finanční aktiva v naběhlé hodnotě)</t>
  </si>
  <si>
    <t>491</t>
  </si>
  <si>
    <t>(Ztráty ze znehodnocení nebo (–) jejich reverzování u investic do dceřiných, společných a přidružených podniků)</t>
  </si>
  <si>
    <t>510</t>
  </si>
  <si>
    <t>(Ztráty ze znehodnocení nebo (–) jejich reverzování u nefinančních aktiv)</t>
  </si>
  <si>
    <t>520</t>
  </si>
  <si>
    <t>Property, plant and equipment. Cost model</t>
  </si>
  <si>
    <t>530</t>
  </si>
  <si>
    <t>Investment property. Cost model</t>
  </si>
  <si>
    <t>540</t>
  </si>
  <si>
    <t>550</t>
  </si>
  <si>
    <t>Measurement for Intangible assets. Other than Goodwill. Cost model</t>
  </si>
  <si>
    <t>560</t>
  </si>
  <si>
    <t>(Ostatní)</t>
  </si>
  <si>
    <t>Assets other than Cash on Hand, Derivatives, Equity instruments, Debt securities, Loans and advances, Tangible assets, Intangible assets</t>
  </si>
  <si>
    <t>570</t>
  </si>
  <si>
    <t>Záporný goodwill vykazovaný do zisku nebo ztráty</t>
  </si>
  <si>
    <t>Negative goodwill</t>
  </si>
  <si>
    <t>580</t>
  </si>
  <si>
    <t>Podíl na zisku nebo (–) ztrátě z investic do dceřiných, společných a přidružených podniků účtovaných pomocí ekvivalenční metody</t>
  </si>
  <si>
    <t>Investments in subsidiaries, joint ventures and associates. Equity method</t>
  </si>
  <si>
    <t>Share of profit or loss</t>
  </si>
  <si>
    <t>590</t>
  </si>
  <si>
    <t>Zisk nebo (–) ztráta z dlouhodobých aktiv a vyřazovaných skupin určených k prodeji, které nesplňují podmínky pro ukončované činnosti</t>
  </si>
  <si>
    <t>600</t>
  </si>
  <si>
    <t>(Daňové náklady nebo (–) výnosy související se ziskem nebo ztrátou z pokračujících činností)</t>
  </si>
  <si>
    <t>Tax from continuing operations</t>
  </si>
  <si>
    <t>620</t>
  </si>
  <si>
    <t>Mimořádný zisk nebo (–) mimořádná ztráta po zdanění</t>
  </si>
  <si>
    <t>Profit or loss after tax from extraordinary operations</t>
  </si>
  <si>
    <t>632</t>
  </si>
  <si>
    <t>Mimořádný zisk nebo mimořádná ztráta před zdaněním</t>
  </si>
  <si>
    <t>Profit or loss before tax from extraordinary operations</t>
  </si>
  <si>
    <t>633</t>
  </si>
  <si>
    <t>(Daňové náklady nebo (–) výnosy související s mimořádným ziskem nebo mimořádnou ztrátou)</t>
  </si>
  <si>
    <t>Tax from extraordinary operations</t>
  </si>
  <si>
    <t>634</t>
  </si>
  <si>
    <t>Zisk nebo (–) ztráta po zdanění z ukončovaných činností</t>
  </si>
  <si>
    <t>Profit or loss from discontinued operations</t>
  </si>
  <si>
    <t>640</t>
  </si>
  <si>
    <t>Zisk nebo (–) ztráta před zdaněním z ukončovaných činností</t>
  </si>
  <si>
    <t>650</t>
  </si>
  <si>
    <t>(Daňový náklad nebo (–) výnos v souvislosti s ukončovanými činnostmi)</t>
  </si>
  <si>
    <t>Tax from discontinued operations</t>
  </si>
  <si>
    <t>660</t>
  </si>
  <si>
    <t>Přiřaditelné menšinovým podílům [nekontrolním podílům]</t>
  </si>
  <si>
    <t>680</t>
  </si>
  <si>
    <t>Připadající na vlastníky mateřské společnosti</t>
  </si>
  <si>
    <t>690</t>
  </si>
  <si>
    <t>F_03.00 - F 03.00 - Výkaz o úplném výsledku</t>
  </si>
  <si>
    <t>Ostatní úplný výsledek</t>
  </si>
  <si>
    <t>Other comprehensive income (net)</t>
  </si>
  <si>
    <t>Gains and losses other comprehensive income</t>
  </si>
  <si>
    <t>Defined benefit plans</t>
  </si>
  <si>
    <t>Podíl na uznaných výnosech a nákladech účetních jednotek účtovaný pomocí ekvivalenční metody</t>
  </si>
  <si>
    <t>081</t>
  </si>
  <si>
    <t>Čisté zisky nebo (–) ztráty ze zajišťovacího účetnictví kapitálových nástrojů reálnou hodnotou do ostatního úplného výsledku</t>
  </si>
  <si>
    <t>083</t>
  </si>
  <si>
    <t>Valuation gains and losses taken to equity (flow)</t>
  </si>
  <si>
    <t>084</t>
  </si>
  <si>
    <t>Změny reálné hodnoty finančních závazků v reálné hodnotě vykázané do zisku nebo ztráty připadající na změny v jejich úvěrovém riziku</t>
  </si>
  <si>
    <t>086</t>
  </si>
  <si>
    <t>Daň z příjmu týkající se položek, které nebudou přeřazeny</t>
  </si>
  <si>
    <t>Tax other comprehensive income</t>
  </si>
  <si>
    <t>Zisky nebo (–) ztráty z ocenění zaúčtované do vlastního kapitálu</t>
  </si>
  <si>
    <t>Převedené do zisku nebo ztráty</t>
  </si>
  <si>
    <t>Transferred to profit or loss (flow)</t>
  </si>
  <si>
    <t>Jiné reklasifikace</t>
  </si>
  <si>
    <t>Reclassifications other than valuation gains and losses taken to equity, Transferred to profit or loss (flow)</t>
  </si>
  <si>
    <t>Gains and losses other comprehensive income. Foreign currency translation</t>
  </si>
  <si>
    <t>Zisky nebo (–) ztráty z převodu zaúčtované do vlastního kapitálu</t>
  </si>
  <si>
    <t>Zajištění peněžního toku [účinný podíl]</t>
  </si>
  <si>
    <t>Převedeno do počáteční účetní hodnoty zajištěných položek</t>
  </si>
  <si>
    <t>Transferred to initial carrying amount of hedged items (flow)</t>
  </si>
  <si>
    <t>Reclassifications other than valuation gains and losses taken to equity, Transferred to profit or loss, Transferred to initial carrying amount of hedged items (flow)</t>
  </si>
  <si>
    <t>251</t>
  </si>
  <si>
    <t>261</t>
  </si>
  <si>
    <t>Gains and losses other comprehensive income. Non-current assets</t>
  </si>
  <si>
    <t>Daň z příjmů týkající se položek, které mohou být přeřazeny do zisku nebo (–) ztráty</t>
  </si>
  <si>
    <t>Úplný výsledek za rok celkem</t>
  </si>
  <si>
    <t>Profit or loss, other comprehensive income (net)</t>
  </si>
  <si>
    <t>Přiřaditelný menšinovým podílům [nekontrolním podílům]</t>
  </si>
  <si>
    <t>F_04.01 - F 04.01 - Struktura finančních aktiv podle nástroje a podle odvětví protistrany: finanční aktiva k obchodování</t>
  </si>
  <si>
    <t>005</t>
  </si>
  <si>
    <t>z toho: úvěrové instituce</t>
  </si>
  <si>
    <t>z toho: jiné finanční podniky</t>
  </si>
  <si>
    <t>Financial corporations other than credit institutions</t>
  </si>
  <si>
    <t>z toho: nefinanční podniky</t>
  </si>
  <si>
    <t>Nefinanční podniky</t>
  </si>
  <si>
    <t>Vládní instituce</t>
  </si>
  <si>
    <t>Jiné finanční podniky</t>
  </si>
  <si>
    <t>Domácnosti</t>
  </si>
  <si>
    <t>F_04.02.1 - F 04.02.1 - Struktura finančních aktiv podle nástroje a podle odvětví protistrany: Neobchodní finanční aktiva povinně oceňovaná v reálné hodnotě vykázané do zisku nebo ztráty</t>
  </si>
  <si>
    <t>Kumulované negativní změny reálné hodnoty z titulu úvěrového rizika u nevýkonných expozic</t>
  </si>
  <si>
    <t>Kumulované záporné změny reálné hodnoty z titulu úvěrového rizika</t>
  </si>
  <si>
    <t>Non-performing exposures</t>
  </si>
  <si>
    <t>F_04.02.2 - F 04.02.2 - Struktura finančních aktiv podle nástroje a podle odvětví protistrany: finanční aktiva v reálné hodnotě vykázané do zisku nebo ztráty</t>
  </si>
  <si>
    <t>F_04.03.1 - F 04.03.1 - Struktura finančních aktiv podle nástroje a podle odvětví protistrany: finanční aktiva v reálné hodnotě prostřednictvím ostatního úplného výsledku</t>
  </si>
  <si>
    <t>Hrubá účetní hodnota</t>
  </si>
  <si>
    <t>Kumulované ztráty ze znehodnocení</t>
  </si>
  <si>
    <t>Kumulované částečné odpisy</t>
  </si>
  <si>
    <t>Kumulované celkové odpisy</t>
  </si>
  <si>
    <t>Aktiva bez významného zvýšení úvěrového rizika od prvotního zaúčtování (stupeň 1)</t>
  </si>
  <si>
    <t>Aktiva s významným zvýšením úvěrového rizika od prvotního zaúčtování, která však nejsou úvěrově znehodnocená (stupeň 2)</t>
  </si>
  <si>
    <t>Úvěrově znehodnocená aktiva (stupeň 3)</t>
  </si>
  <si>
    <t>z toho: nástroje s nízkým úvěrovým rizikem</t>
  </si>
  <si>
    <t>Instruments without significant increase in credit risk (Stage 1)</t>
  </si>
  <si>
    <t>Accumulated write-offs. Partial</t>
  </si>
  <si>
    <t>Accumulated write-offs. Total</t>
  </si>
  <si>
    <t>Low credit risk</t>
  </si>
  <si>
    <t>Instruments with significant increase in credit risk (Stage 2)</t>
  </si>
  <si>
    <t>Instruments with significant increase in credit risk. Credit impaired  assets (Stage 3)</t>
  </si>
  <si>
    <t>015</t>
  </si>
  <si>
    <t>Z toho: malé a střední podniky</t>
  </si>
  <si>
    <t>malé a střední podniky</t>
  </si>
  <si>
    <t>z toho: nakoupená úvěrově znehodnocená finanční aktiva</t>
  </si>
  <si>
    <t>Financial assets at fair value through other comprehensive income. Purchased credit-impaired financial assets</t>
  </si>
  <si>
    <t>F_04.04.1 - F 04.04.1 - Struktura finančních aktiv podle nástroje a podle odvětví protistrany: finanční aktiva v naběhlé hodnotě</t>
  </si>
  <si>
    <t>125</t>
  </si>
  <si>
    <t>Financial assets at amortised cost. Purchased credit-impaired financial assets</t>
  </si>
  <si>
    <t>F_04.05 - F 04.05 - Podřízená finanční aktiva</t>
  </si>
  <si>
    <t>Accounting portfolios for financial assets other than classified as held for sale</t>
  </si>
  <si>
    <t>Subordinated financial instrument</t>
  </si>
  <si>
    <t>PODŘÍZENÁ [PRO EMITENTA] FINANČNÍ AKTIVA</t>
  </si>
  <si>
    <t>F_05.01 - F 05.01 - Struktura neobchodních úvěrů a jiných pohledávek podle produktu</t>
  </si>
  <si>
    <t>Podle produktu</t>
  </si>
  <si>
    <t>009</t>
  </si>
  <si>
    <t>Financial assets other than Held for trading and Trading Financial Assets</t>
  </si>
  <si>
    <t>Pohledávky z kreditních karet</t>
  </si>
  <si>
    <t>Term loans. Credit card debt</t>
  </si>
  <si>
    <t>Obchodní pohledávky</t>
  </si>
  <si>
    <t>Term loans. Trade receivables</t>
  </si>
  <si>
    <t>Finanční leasing</t>
  </si>
  <si>
    <t>Term loans. Finance leases</t>
  </si>
  <si>
    <t>Reverzní repo operace</t>
  </si>
  <si>
    <t>Term loans. Reverse repurchase loans</t>
  </si>
  <si>
    <t>Jiné termínované úvěry</t>
  </si>
  <si>
    <t>Term loans. Other than Trade receivables, Credit card debt, Finance leases, Reverse repurchase loans</t>
  </si>
  <si>
    <t>Pohledávky jiné než úvěry</t>
  </si>
  <si>
    <t>Podle kolaterálu</t>
  </si>
  <si>
    <t>089</t>
  </si>
  <si>
    <t>z toho: Úvěry zajištěné nemovitostmi</t>
  </si>
  <si>
    <t>NEMOVITOSTI</t>
  </si>
  <si>
    <t>z toho: jiné zajištěné úvěry</t>
  </si>
  <si>
    <t>Other than Real estate</t>
  </si>
  <si>
    <t>Podle účelu</t>
  </si>
  <si>
    <t>109</t>
  </si>
  <si>
    <t>z toho: spotřebitelské úvěry</t>
  </si>
  <si>
    <t>Credit for consumption</t>
  </si>
  <si>
    <t>z toho: úvěry na bydlení</t>
  </si>
  <si>
    <t>Lending for house purchase</t>
  </si>
  <si>
    <t>Podle podřízenosti</t>
  </si>
  <si>
    <t>129</t>
  </si>
  <si>
    <t>z toho: úvěry na projektové financování</t>
  </si>
  <si>
    <t>Project finance loans</t>
  </si>
  <si>
    <t>F_06.01 - F 06.01 Breakdown of non-trading loans and advances other than held for trading to non-financial corporations by NACE codes</t>
  </si>
  <si>
    <t>z toho: úvěry a jiné pohledávky podléhající znehodnocení</t>
  </si>
  <si>
    <t>Z toho: nevýkonné</t>
  </si>
  <si>
    <t>of which: defaulted</t>
  </si>
  <si>
    <t>Financial assets at fair value other than Held for trading and Trading Financial Assets</t>
  </si>
  <si>
    <t>Defaulted</t>
  </si>
  <si>
    <t>011</t>
  </si>
  <si>
    <t>012</t>
  </si>
  <si>
    <t>013</t>
  </si>
  <si>
    <t>021</t>
  </si>
  <si>
    <t>022</t>
  </si>
  <si>
    <t>A  Zemědělství, lesnictví a rybářství</t>
  </si>
  <si>
    <t>Zemědělství, lesnictví, rybářství</t>
  </si>
  <si>
    <t>B  Těžba a dobývání</t>
  </si>
  <si>
    <t>Těžba a dobývání</t>
  </si>
  <si>
    <t>C  Zpracovatelský průmysl</t>
  </si>
  <si>
    <t>Zpracovatelský průmysl</t>
  </si>
  <si>
    <t>D  Dodávání elektřiny, plynu, páry a klimatizovaného vzduchu</t>
  </si>
  <si>
    <t>Výroba a rozvod elektřiny, plynu, tepla a klimatizovaného vzduchu</t>
  </si>
  <si>
    <t>E  Zásobování vodou</t>
  </si>
  <si>
    <t>F  Stavebnictví</t>
  </si>
  <si>
    <t>Stavebnictví</t>
  </si>
  <si>
    <t>G  Velkoobchod a maloobchod</t>
  </si>
  <si>
    <t>H  Doprava a skladování</t>
  </si>
  <si>
    <t>I  Ubytování, stravování a pohostinství</t>
  </si>
  <si>
    <t>Ubytování, stravování a pohostinství</t>
  </si>
  <si>
    <t>J  Informační a komunikační činnosti</t>
  </si>
  <si>
    <t>Informační a komunikační činnosti</t>
  </si>
  <si>
    <t>K  Peněžnictví a pojišťovnictví</t>
  </si>
  <si>
    <t>105</t>
  </si>
  <si>
    <t>L  Činnosti v oblasti nemovitostí</t>
  </si>
  <si>
    <t>Činnosti v oblasti nemovitostí</t>
  </si>
  <si>
    <t>M  Odborné, vědecké a technické činnosti</t>
  </si>
  <si>
    <t>Profesní, vědecké a technické činnosti</t>
  </si>
  <si>
    <t>N  Administrativní a podpůrné činnosti</t>
  </si>
  <si>
    <t>Administrativní a podpůrné činnosti</t>
  </si>
  <si>
    <t>O  Veřejná správa a obrana, povinné sociální zabezpečení</t>
  </si>
  <si>
    <t>P  Vzdělávání</t>
  </si>
  <si>
    <t>Vzdělávání</t>
  </si>
  <si>
    <t>Q  Zdravotní a sociální péče</t>
  </si>
  <si>
    <t>R  Kulturní, zábavní a rekreační činnosti</t>
  </si>
  <si>
    <t>Kulturní, zábavní a rekreační činnosti</t>
  </si>
  <si>
    <t>S  Ostatní činnosti</t>
  </si>
  <si>
    <t>F_07.01 - F 07.01 - Finanční aktiva podléhající znehodnocení, která jsou po splatnosti</t>
  </si>
  <si>
    <t>≤ 30 dnů</t>
  </si>
  <si>
    <t>&gt; 30 dnů ≤ 90 dnů</t>
  </si>
  <si>
    <t>&gt; 90 dnů</t>
  </si>
  <si>
    <t>&gt;= 1 day &lt;= 30 days</t>
  </si>
  <si>
    <t>CELKEM</t>
  </si>
  <si>
    <t>Accounting portfolios for debt instruments subject to impairment</t>
  </si>
  <si>
    <t>Úvěry a jiné pohledávky podle produktu, podle kolaterálu a podle podřízenosti</t>
  </si>
  <si>
    <t>199</t>
  </si>
  <si>
    <t>F_08.01.a - F 08.01.a - Struktura finančních závazků podle produktu a podle odvětví protistrany (a)</t>
  </si>
  <si>
    <t>Kumulované změny reálné hodnoty z titulu úvěrového rizika</t>
  </si>
  <si>
    <t>K obchodování</t>
  </si>
  <si>
    <t>Vykázáno v reálné hodnotě do zisku nebo ztráty</t>
  </si>
  <si>
    <t>Naběhlá hodnota</t>
  </si>
  <si>
    <t>Obchodovatelné</t>
  </si>
  <si>
    <t>Podle metody založené na nákladech</t>
  </si>
  <si>
    <t>Amount of cumulative change in fair values attributable to changes in credit risk</t>
  </si>
  <si>
    <t>034</t>
  </si>
  <si>
    <t>035</t>
  </si>
  <si>
    <t>037</t>
  </si>
  <si>
    <t>Běžné účty / jednodenní vklady</t>
  </si>
  <si>
    <t>Vklady s dohodnutou splatností</t>
  </si>
  <si>
    <t>With agreed maturity</t>
  </si>
  <si>
    <t>Vklady s výpovědní lhůtou</t>
  </si>
  <si>
    <t>Redeemable at notice</t>
  </si>
  <si>
    <t>Dohody o zpětném odkupu</t>
  </si>
  <si>
    <t>Depozitní certifikáty</t>
  </si>
  <si>
    <t>Cenné papíry zajištěné aktivy</t>
  </si>
  <si>
    <t>Kryté dluhopisy</t>
  </si>
  <si>
    <t>Hybridní kontrakty</t>
  </si>
  <si>
    <t>Jiné vydané dluhové cenné papíry</t>
  </si>
  <si>
    <t>Other than certificates of deposits, asset-backed securities, covered bonds, hybrid contracts</t>
  </si>
  <si>
    <t>Konvertibilní složené finanční nástroje</t>
  </si>
  <si>
    <t>Other than certificates of deposits, asset-backed securities, covered bonds, hybrid contracts. Convertible compound financial instruments</t>
  </si>
  <si>
    <t>Nekonvertibilní</t>
  </si>
  <si>
    <t>Other than certificates of deposits, asset-backed securities, covered bonds, hybrid contracts. Non-convertible</t>
  </si>
  <si>
    <t>of which: lease liabilities</t>
  </si>
  <si>
    <t>Lease liabilities</t>
  </si>
  <si>
    <t>445</t>
  </si>
  <si>
    <t>F_08.01.b - F 08.01.b - Struktura finančních závazků podle produktu a podle odvětví protistrany (b)</t>
  </si>
  <si>
    <t>FINANČNÍ ZÁVAZKY</t>
  </si>
  <si>
    <t>F_08.02 - F 08.02 - Podřízené finanční závazky</t>
  </si>
  <si>
    <t>V naběhlé hodnotě</t>
  </si>
  <si>
    <t>Podřízené finanční závazky</t>
  </si>
  <si>
    <t>Deposits, Debt securities issued</t>
  </si>
  <si>
    <t>F_09.01.1 - F 09.01.1 - Podrozvahové expozice: úvěrové přísliby, finanční záruky a jiné poskytnuté přísliby</t>
  </si>
  <si>
    <t>Jmenovitá hodnota podrozvahových závazků a finančních záruk podléhajících znehodnocení na základě IFRS 9</t>
  </si>
  <si>
    <t>Rezervy na podrozvahové závazky a finanční záruky podléhající znehodnocení na základě IFRS 9</t>
  </si>
  <si>
    <t>Ostatní závazky oceněné podle IAS 37 a finanční záruky oceněné podle IFRS 4</t>
  </si>
  <si>
    <t>Závazky a finanční záruky oceněné reálnou hodnotou</t>
  </si>
  <si>
    <t>Nástroje bez významného zvýšení úvěrového rizika od prvotního zaúčtování (stupeň 1)</t>
  </si>
  <si>
    <t>Nástroje s významným zvýšením úvěrového rizika od prvotního zaúčtování, které však nejsou úvěrově znehodnocené (stupeň 2)</t>
  </si>
  <si>
    <t>Úvěrově znehodnocené nástroje (stupeň 3)</t>
  </si>
  <si>
    <t>Nominální hodnota</t>
  </si>
  <si>
    <t>Rezerva</t>
  </si>
  <si>
    <t>Kumulované negativní změny reálné hodnoty z titulu úvěrového rizika u nevýkonných závazků</t>
  </si>
  <si>
    <t>Podrozvahové položky</t>
  </si>
  <si>
    <t>IFRS 9 impairment</t>
  </si>
  <si>
    <t>IAS 37 or IFRS 4</t>
  </si>
  <si>
    <t>IFRS 9 fair valued commitments and financial guarantees</t>
  </si>
  <si>
    <t>Poskytnuté úvěrové přísliby</t>
  </si>
  <si>
    <t>Poskytnuté finanční záruky</t>
  </si>
  <si>
    <t>101</t>
  </si>
  <si>
    <t>Ostatní poskytnuté přísliby</t>
  </si>
  <si>
    <t>F_09.02 - F 09.02 - Přijaté úvěrové přísliby, finanční záruky a jiné přísliby</t>
  </si>
  <si>
    <t>Maximální výše záruky, o níž lze uvažovat</t>
  </si>
  <si>
    <t>Nominal amount, Maximum collateral/guarantee that can be considered</t>
  </si>
  <si>
    <t>Přijaté úvěrové přísliby</t>
  </si>
  <si>
    <t>Přijaté finanční záruky</t>
  </si>
  <si>
    <t>Ostatní přijaté přísliby</t>
  </si>
  <si>
    <t>F_10.00 - F 10.00 - Deriváty - obchodovatelné a ekonomické zajištění</t>
  </si>
  <si>
    <t>Reálná hodnota</t>
  </si>
  <si>
    <t>Pomyslná hodnota</t>
  </si>
  <si>
    <t>Finanční aktiva k obchodování a obchodovatelná</t>
  </si>
  <si>
    <t>Finanční závazky k obchodování a obchodovatelné</t>
  </si>
  <si>
    <t>Kladná hodnota</t>
  </si>
  <si>
    <t>Záporná hodnota</t>
  </si>
  <si>
    <t>K obchodování celkem</t>
  </si>
  <si>
    <t>z toho: prodáno</t>
  </si>
  <si>
    <t>z toho: Finanční aktiva oceněná pořizovací cenou / LOCOM</t>
  </si>
  <si>
    <t>z toho: Finanční závazky oceněné pořizovací cenou / LOCOM</t>
  </si>
  <si>
    <t>Positive fair value</t>
  </si>
  <si>
    <t>Negative fair value</t>
  </si>
  <si>
    <t>Accounting portfolios for trading financial instruments. Cost based method or LOCOM</t>
  </si>
  <si>
    <t>Derivatives. Sold</t>
  </si>
  <si>
    <t>016</t>
  </si>
  <si>
    <t>Úroková sazba</t>
  </si>
  <si>
    <t>z toho: ekonomické zajištění</t>
  </si>
  <si>
    <t>Economic hedge</t>
  </si>
  <si>
    <t>OTC opce</t>
  </si>
  <si>
    <t>Option</t>
  </si>
  <si>
    <t>OTC</t>
  </si>
  <si>
    <t>OTC ostatní</t>
  </si>
  <si>
    <t>Other than options</t>
  </si>
  <si>
    <t>Opce na organizovaném trhu</t>
  </si>
  <si>
    <t>Organised market</t>
  </si>
  <si>
    <t>Organizovaný trh ostatní</t>
  </si>
  <si>
    <t>Akciové riziko</t>
  </si>
  <si>
    <t>Cizí měny a zlato</t>
  </si>
  <si>
    <t>Měnové riziko</t>
  </si>
  <si>
    <t>ÚVĚR</t>
  </si>
  <si>
    <t>ÚVĚROVÉ RIZIKO</t>
  </si>
  <si>
    <t>z toho: ekonomické zajištění s využitím možnosti oceňování reálnou hodnotou</t>
  </si>
  <si>
    <t>Economic hedge. With use of fair value option</t>
  </si>
  <si>
    <t>195</t>
  </si>
  <si>
    <t>z toho: ostatní ekonomické zajištění</t>
  </si>
  <si>
    <t>Economic hedge. Other</t>
  </si>
  <si>
    <t>Swapy úvěrového selhání</t>
  </si>
  <si>
    <t>Opce úvěrového rozpětí</t>
  </si>
  <si>
    <t>Swapy veškerých výnosů</t>
  </si>
  <si>
    <t>Other than Credit default swaps, Credit spread options, Total return swaps</t>
  </si>
  <si>
    <t>Komodity</t>
  </si>
  <si>
    <t>Komoditní riziko</t>
  </si>
  <si>
    <t>Risks other than Interest rate risk, Equity risk, Foreign exchange risk, Credit risk, Commodity risk</t>
  </si>
  <si>
    <t>OTC – úvěrové instituce</t>
  </si>
  <si>
    <t>OTC – ostatní finanční instituce</t>
  </si>
  <si>
    <t>OTC – ostatní</t>
  </si>
  <si>
    <t>Counterparties other than financial corporations</t>
  </si>
  <si>
    <t>F_11.01 - F 11.01 - Deriváty - zajišťovací účetnictví: struktura podle typu rizika a typu zajištění</t>
  </si>
  <si>
    <t>Zajištění celkem</t>
  </si>
  <si>
    <t>Měna</t>
  </si>
  <si>
    <t>ZAJIŠTĚNÍ REÁLNÉ HODNOTY</t>
  </si>
  <si>
    <t>ZAJIŠTĚNÍ PENĚŽNÍCH TOKŮ</t>
  </si>
  <si>
    <t>470</t>
  </si>
  <si>
    <t>ZAJIŠTĚNÍ ÚROKOVÉHO RIZIKA REÁLNÉ HODNOTY PORTFOLIA</t>
  </si>
  <si>
    <t>480</t>
  </si>
  <si>
    <t>ZAJIŠTĚNÍ ÚROKOVÉHO RIZIKA PENĚŽNÍCH TOKŮ PORTFOLIA</t>
  </si>
  <si>
    <t>Portfolio cash flow hedge of interest rate risk</t>
  </si>
  <si>
    <t>490</t>
  </si>
  <si>
    <t>DERIVÁTY – ZAJIŠŤOVACÍ ÚČETNICTVÍ</t>
  </si>
  <si>
    <t>500</t>
  </si>
  <si>
    <t>F_11.03 - F 11.03 - Nederivátové zajišťovací nástroje: struktura podle účetního portfolia a typu zajištění</t>
  </si>
  <si>
    <t>Zajištění čisté investice do zahraniční jednotky</t>
  </si>
  <si>
    <t>Hedging instrument</t>
  </si>
  <si>
    <t>Nederivátová finanční aktiva</t>
  </si>
  <si>
    <t>Accounting portfolios for financial assets under IFRS</t>
  </si>
  <si>
    <t>z toho: Finanční aktiva k obchodování</t>
  </si>
  <si>
    <t>z toho: Neobchodní finanční aktiva povinně oceňovaná v reálné hodnotě vykázané do zisku nebo ztráty</t>
  </si>
  <si>
    <t>z toho: Finanční aktiva v reálné hodnotě vykázané do zisku nebo ztráty</t>
  </si>
  <si>
    <t>Nederivátové finanční závazky</t>
  </si>
  <si>
    <t>Accounting portfolios for financial liabilities under IFRS</t>
  </si>
  <si>
    <t>F_11.04 - F 11.04 - Zajištěné položky v případě zajištění reálné hodnoty</t>
  </si>
  <si>
    <t>Mikrozajištění</t>
  </si>
  <si>
    <t>Mikrozajištění – zajištění čisté pozice</t>
  </si>
  <si>
    <t>Úpravy zajištění u mikrozajištění</t>
  </si>
  <si>
    <t>Makrozajištění</t>
  </si>
  <si>
    <t>Aktiva a závazky zahrnuté do zajištění čisté pozice (před vzájemným započtením)</t>
  </si>
  <si>
    <t>Úpravy zajištění obsažené v účetní hodnotě aktiv/závazků</t>
  </si>
  <si>
    <t>Zbývající úpravy u ukončených mikrozajištění včetně zajištění čistých pozic</t>
  </si>
  <si>
    <t>Zajišťované položky v portfoliu zajišťovacích nástrojů proti úrokovému riziku</t>
  </si>
  <si>
    <t>Adjustments to carrying amount</t>
  </si>
  <si>
    <t>Fair value hedge. Micro hedge. Individual instrument</t>
  </si>
  <si>
    <t>Fair value hedge. Micro hedge. Net position hedge</t>
  </si>
  <si>
    <t>Fair value hedge. Micro hedge. Continued</t>
  </si>
  <si>
    <t>Fair value hedge. Micro hedge. Discontinued</t>
  </si>
  <si>
    <t>Fair value hedge. Macro hedge</t>
  </si>
  <si>
    <t>Finanční aktiva oceněná reálnou hodnotou prostřednictvím ostatního úplného výsledku</t>
  </si>
  <si>
    <t>Other risk</t>
  </si>
  <si>
    <t>Finanční aktiva oceněná naběhlou hodnotou</t>
  </si>
  <si>
    <t>149</t>
  </si>
  <si>
    <t>F_12.01.a - F 12.01.a - Pohyby opravných položek a rezerv na krytí ztrát z titulu úvěrového rizika (I)</t>
  </si>
  <si>
    <t>Počáteční zůstatek</t>
  </si>
  <si>
    <t>Zvýšení v důsledku vzniku a akvizice</t>
  </si>
  <si>
    <t>Snížení v důsledku odúčtování</t>
  </si>
  <si>
    <t>Změny v důsledku změny úvěrového rizika (čisté)</t>
  </si>
  <si>
    <t>Změny v důsledku změn bez odúčtování (čisté)</t>
  </si>
  <si>
    <t>Změny v důsledku aktualizace metodiky instituce pro odhad (čisté)</t>
  </si>
  <si>
    <t>Snížení účtu opravných položek v důsledku odpisů</t>
  </si>
  <si>
    <t>Jiné úpravy</t>
  </si>
  <si>
    <t>Konečný zůstatek</t>
  </si>
  <si>
    <t>Zpětně získané částky z částek dříve odepsaných uvedené přímo ve výkazu zisku nebo ztráty</t>
  </si>
  <si>
    <t>Odepsané částky uvedené přímo ve výkazu zisku nebo ztráty</t>
  </si>
  <si>
    <t>Gains or losses on derecognition of debt instruments</t>
  </si>
  <si>
    <t>Increases in allowances due to origination and acquisition</t>
  </si>
  <si>
    <t>Decreases in allowances due to derecognition</t>
  </si>
  <si>
    <t>Changes in allowances due to change in credit risk (net)</t>
  </si>
  <si>
    <t>Changes in allowances due to modifications without derecognition</t>
  </si>
  <si>
    <t>Changes in allowances due to update in methodology for estimation (net)</t>
  </si>
  <si>
    <t>Decrease in allowances due to write-offs</t>
  </si>
  <si>
    <t>Other adjustments in allowances</t>
  </si>
  <si>
    <t>Recoveries recorded directly to the statement of profit or loss(flow)</t>
  </si>
  <si>
    <t>End accounting year T-1</t>
  </si>
  <si>
    <t>Opravné položky k dluhovým nástrojům celkem</t>
  </si>
  <si>
    <t>All allowances</t>
  </si>
  <si>
    <t>Opravné položky k finančním nástrojům bez zvýšení úvěrového rizika od prvotního zaúčtování (stupeň 1)</t>
  </si>
  <si>
    <t>z toho: hromadně oceněné opravné položky</t>
  </si>
  <si>
    <t>Collectively measured allowances</t>
  </si>
  <si>
    <t>z toho: jednotlivě oceněné opravné položky</t>
  </si>
  <si>
    <t>Individually measured allowances</t>
  </si>
  <si>
    <t>Opravné položky k dluhovým nástrojům s významným zvýšením úvěrového rizika od prvotního zaúčtování, které však nejsou úvěrově znehodnocené (stupeň 2)</t>
  </si>
  <si>
    <t>z toho: nevýkonné</t>
  </si>
  <si>
    <t>Opravné položky k úvěrově znehodnoceným dluhovým nástrojům (stupeň 3)</t>
  </si>
  <si>
    <t>F_12.01.b - F 12.01.b - Pohyby opravných položek a rezerv na krytí ztrát z titulu úvěrového rizika (II)</t>
  </si>
  <si>
    <t>Rezervy na poskytnuté přísliby a finanční záruky celkem</t>
  </si>
  <si>
    <t>Poskytnuté přísliby a finanční záruky (stupeň 1)</t>
  </si>
  <si>
    <t>Poskytnuté přísliby a finanční záruky (stupeň 2)</t>
  </si>
  <si>
    <t>Poskytnuté přísliby a finanční záruky (stupeň 3)</t>
  </si>
  <si>
    <t>F_12.02 - F 12.02 - Převody mezi stupni znehodnocení (prezentace v hrubé výši)</t>
  </si>
  <si>
    <t>Hrubá účetní hodnota /Jmenovitá hodnota</t>
  </si>
  <si>
    <t>Převody mezi stupněm 1 a stupněm 2</t>
  </si>
  <si>
    <t>Převody mezi stupněm 2 a stupněm 3</t>
  </si>
  <si>
    <t>Převody mezi stupněm 1 a stupněm 3</t>
  </si>
  <si>
    <t>Na stupeň 2 ze stupně 1</t>
  </si>
  <si>
    <t>Na stupeň 1 ze stupně 2</t>
  </si>
  <si>
    <t>Na stupeň 3 ze stupně 2</t>
  </si>
  <si>
    <t>Na stupeň 2 ze stupně 3</t>
  </si>
  <si>
    <t>Na stupeň 3 ze stupně 1</t>
  </si>
  <si>
    <t>Na stupeň 1 ze stupně 3</t>
  </si>
  <si>
    <t>DLUHOVÉ NÁSTROJE CELKEM</t>
  </si>
  <si>
    <t>Loans and advances, debt securities</t>
  </si>
  <si>
    <t>Poskytnuté přísliby a finanční záruky</t>
  </si>
  <si>
    <t>Financial guarantees given, Other commitments given</t>
  </si>
  <si>
    <t>F_13.01 - F 13.01 - Struktura zajištění a záruk podle úvěrů a jiných pohledávek jiných než držených k obchodování</t>
  </si>
  <si>
    <t>Maximální akceptovatelná výše zajištění nebo záruky</t>
  </si>
  <si>
    <t>Úvěry zajištěné nemovitostmi</t>
  </si>
  <si>
    <t>Ostatní zajištěné úvěry</t>
  </si>
  <si>
    <t>Residential immovable property</t>
  </si>
  <si>
    <t>Commercial immovable property</t>
  </si>
  <si>
    <t>Cash, deposits, [debt securities issued]</t>
  </si>
  <si>
    <t>Movable property</t>
  </si>
  <si>
    <t>Equity and debt securities</t>
  </si>
  <si>
    <t>Ostatní</t>
  </si>
  <si>
    <t>Maximum amount of the collateral/guarantee that can be considered</t>
  </si>
  <si>
    <t>Real estate. Residential</t>
  </si>
  <si>
    <t>Real estate. Commercial</t>
  </si>
  <si>
    <t>Equity Instruments, debt securities</t>
  </si>
  <si>
    <t>Other than Real estate, movable property, deposits, debt securities issued, equity instruments, debt securities</t>
  </si>
  <si>
    <t>031</t>
  </si>
  <si>
    <t>032</t>
  </si>
  <si>
    <t>of which: Small and Medium-sized Enterprises (SMEs)</t>
  </si>
  <si>
    <t xml:space="preserve"> of which: Commercial Real Estate (CRE) loans to small and medium-sized enterprises</t>
  </si>
  <si>
    <t>Commercial real estate (CRE) loans</t>
  </si>
  <si>
    <t>036</t>
  </si>
  <si>
    <t xml:space="preserve"> of which: Commercial Real Estate (CRE) loans to non-financial corporations other than SMEs</t>
  </si>
  <si>
    <t>Counterparties other than SME</t>
  </si>
  <si>
    <t>z toho: Domácnosti</t>
  </si>
  <si>
    <t>of which: Credit for consumption</t>
  </si>
  <si>
    <t>F_13.02.1.a - F 13.02.1.a Collateral obtained by taking possession during the period (held at the reference date) (I)</t>
  </si>
  <si>
    <t>Collateral obtained by taking possession during the period [held at the reference date]</t>
  </si>
  <si>
    <t>Value at initial recognition</t>
  </si>
  <si>
    <t>Accumulated negative changes</t>
  </si>
  <si>
    <t>Gross carrying amount of collateral obtained during the period (flow)</t>
  </si>
  <si>
    <t>Date of initial recognition</t>
  </si>
  <si>
    <t>Carrying amount of Collateral obtained during the period (flow)</t>
  </si>
  <si>
    <t>Accumulated negative changes for collateral obtained during the period (flow)</t>
  </si>
  <si>
    <t>0010</t>
  </si>
  <si>
    <t>0020</t>
  </si>
  <si>
    <t>0030</t>
  </si>
  <si>
    <t>Property, Plant and Equipment</t>
  </si>
  <si>
    <t>Other than Property Plant and Equipment</t>
  </si>
  <si>
    <t>Other than property, plant and equipment</t>
  </si>
  <si>
    <t>0040</t>
  </si>
  <si>
    <t>0050</t>
  </si>
  <si>
    <t>0060</t>
  </si>
  <si>
    <t>Assets other than Equity instruments, Debt securities, Tangible assets</t>
  </si>
  <si>
    <t>0070</t>
  </si>
  <si>
    <t>Celkem</t>
  </si>
  <si>
    <t>0080</t>
  </si>
  <si>
    <t>F_13.02.1.b - F 13.02.1.b Collateral obtained by taking possession during the period (held at the reference date) (II)</t>
  </si>
  <si>
    <t>Of which: Non current assets held for sale</t>
  </si>
  <si>
    <t>Other than property, plant and equipment, classified as held for sale</t>
  </si>
  <si>
    <t>F_13.03.1.a - F 13.03.1.a Collateral obtained by taking possession accumulated (I)</t>
  </si>
  <si>
    <t>Collateral obtained by taking possession accumulated</t>
  </si>
  <si>
    <t>Gross carrying amount of collateral obtained</t>
  </si>
  <si>
    <t>Carrying amount of Collateral obtained</t>
  </si>
  <si>
    <t>Accumulated negative changes for collateral obtained</t>
  </si>
  <si>
    <t>F_13.03.1.b - F 13.03.1.b Collateral obtained by taking possession accumulated (II)</t>
  </si>
  <si>
    <t>F_14.00 - F 14.00 - Hierarchie reálné hodnoty: finanční nástroje v reálné hodnotě</t>
  </si>
  <si>
    <t>Hierarchie reálné hodnoty</t>
  </si>
  <si>
    <t>Změna reálné hodnoty za období</t>
  </si>
  <si>
    <t>Kumulovaná změna reálné hodnoty před zdaněním</t>
  </si>
  <si>
    <t>Úroveň 1</t>
  </si>
  <si>
    <t>Úroveň 2</t>
  </si>
  <si>
    <t>Úroveň 3</t>
  </si>
  <si>
    <t>Change in fair value for the period (flow)</t>
  </si>
  <si>
    <t>052</t>
  </si>
  <si>
    <t>053</t>
  </si>
  <si>
    <t>054</t>
  </si>
  <si>
    <t>055</t>
  </si>
  <si>
    <t>056</t>
  </si>
  <si>
    <t>057</t>
  </si>
  <si>
    <t>058</t>
  </si>
  <si>
    <t>059</t>
  </si>
  <si>
    <t>102</t>
  </si>
  <si>
    <t>103</t>
  </si>
  <si>
    <t>104</t>
  </si>
  <si>
    <t>121</t>
  </si>
  <si>
    <t>123</t>
  </si>
  <si>
    <t>126</t>
  </si>
  <si>
    <t>127</t>
  </si>
  <si>
    <t>F_15.00.a - F 15.00.a - Odúčtování a finanční závazky související s převedenými finančními aktivy: Kapitálové nástroje, Dluhové cenné papíry, Úvěry a jiné pohledávky</t>
  </si>
  <si>
    <t>Převedená finanční aktiva vykázaná v plném rozsahu</t>
  </si>
  <si>
    <t>Převedená finanční aktiva vykazovaná v rozsahu přetrvávajícího zapojení instituce</t>
  </si>
  <si>
    <t>Nesplacená hodnota jistiny převedených finančních aktiv, odúčtovaných v plném rozsahu, k nimž si instituce ponechává práva související se správou</t>
  </si>
  <si>
    <t>Částky odúčtované pro kapitálové účely</t>
  </si>
  <si>
    <t>Převedená aktiva</t>
  </si>
  <si>
    <t>Nesplacená hodnota jistiny původních aktiv</t>
  </si>
  <si>
    <t>Účetní hodnota dosud vykazovaných aktiv (přetrvávající zapojení)</t>
  </si>
  <si>
    <t>Z toho: sekuritizace</t>
  </si>
  <si>
    <t>Z toho: repa</t>
  </si>
  <si>
    <t>Principal amount outstanding</t>
  </si>
  <si>
    <t>Transferred. Entirely recognised</t>
  </si>
  <si>
    <t>Transferred. Recognized to the extent of the institutions continuing involvement</t>
  </si>
  <si>
    <t>Securitization</t>
  </si>
  <si>
    <t>Činnosti v oblasti správy úvěrů</t>
  </si>
  <si>
    <t>042</t>
  </si>
  <si>
    <t>043</t>
  </si>
  <si>
    <t>044</t>
  </si>
  <si>
    <t>045</t>
  </si>
  <si>
    <t>046</t>
  </si>
  <si>
    <t>047</t>
  </si>
  <si>
    <t>048</t>
  </si>
  <si>
    <t>131</t>
  </si>
  <si>
    <t>132</t>
  </si>
  <si>
    <t>133</t>
  </si>
  <si>
    <t>184</t>
  </si>
  <si>
    <t>185</t>
  </si>
  <si>
    <t>186</t>
  </si>
  <si>
    <t>187</t>
  </si>
  <si>
    <t>F_15.00.b - F 15.00.b - Odúčtování a finanční závazky související s převedenými finančními aktivy: Deriváty, Vklady, Vydané dluhové cenné papíry, Ostatní finanční závazky</t>
  </si>
  <si>
    <t>Související závazky</t>
  </si>
  <si>
    <t>Účetní hodnota souvisejících závazků</t>
  </si>
  <si>
    <t>F_16.01 - F 16.01 Breakdown of selected statement of profit or loss items: Interest income and expenses by instrument and counterparty sector(a)</t>
  </si>
  <si>
    <t>Deriváty – obchodovatelné</t>
  </si>
  <si>
    <t>z toho: úrokové výnosy z derivátů v ekonomickém zajištění</t>
  </si>
  <si>
    <t>z toho: Výnos z úroků z úvěrově znehodnocených finančních aktiv</t>
  </si>
  <si>
    <t>of which: interest from leases</t>
  </si>
  <si>
    <t>Term loans.Finance leases; lease liabilities</t>
  </si>
  <si>
    <t>Loans and advances, other financial liabilities</t>
  </si>
  <si>
    <t>F_16.02 - F 16.02 - Zisky nebo ztráty z odúčtování finančních aktiv a závazků neoceňovaných v reálné hodnotě do zisku nebo ztráty podle jednotlivých nástrojů</t>
  </si>
  <si>
    <t>Čisté zisky nebo (–) ztráty z odúčtování finančních aktiv a závazků neoceňovaných v reálné hodnotě do zisku nebo ztráty</t>
  </si>
  <si>
    <t>F_16.03 - F 16.03 - Zisky nebo ztráty z finančních aktiv a závazků k obchodování a z obchodovatelných finančních aktiv a obchodovatelných finančních závazků podle jednotlivých nástrojů</t>
  </si>
  <si>
    <t>z toho: zisky a ztráty v důsledku reklasifikace aktiv oceněných naběhlou hodnotou</t>
  </si>
  <si>
    <t>Gains or losses from reclassifications</t>
  </si>
  <si>
    <t>F_16.04 - F 16.04 - Zisky nebo ztráty z finančních aktiv a závazků k obchodování a z obchodovatelných finančních aktiv a obchodovatelných finančních závazků podle jednotlivých rizik</t>
  </si>
  <si>
    <t>Úrokové nástroje a související deriváty</t>
  </si>
  <si>
    <t>Kapitálové nástroje a související deriváty</t>
  </si>
  <si>
    <t>Obchodování cizími měnami a deriváty související s cizími měnami a zlatem</t>
  </si>
  <si>
    <t>Nástroje úvěrového rizika a související deriváty</t>
  </si>
  <si>
    <t>Deriváty související s komoditami</t>
  </si>
  <si>
    <t>F_16.04.1 - F 16.04.1 - Zisky nebo ztráty z neobchodních finančních aktiv povinně oceňovaných v reálné hodnotě vykázané do zisku nebo ztráty podle jednotlivých nástrojů</t>
  </si>
  <si>
    <t>ČISTÉ ZISKY NEBO (–) ZTRÁTY Z NEOBCHODNÍCH FINANČNÍCH AKTIV POVINNĚ OCEŇOVANÝCH V REÁLNÉ HODNOTĚ VYKÁZANÉ DO ZISKU NEBO ZTRÁTY</t>
  </si>
  <si>
    <t>F_16.05 - F 16.05 - Zisky nebo ztráty z finančních aktiv a finančních závazků v reálné hodnotě vykázané do zisku nebo ztráty podle jednotlivých nástrojů</t>
  </si>
  <si>
    <t>Změny reálné hodnoty z titulu úvěrového rizika</t>
  </si>
  <si>
    <t>Gains and losses from remeasurements. Changes in fair value attributable to changes in credit risk</t>
  </si>
  <si>
    <t>z toho: Čisté zisky nebo (–) ztráty při určení finančních aktiv a závazků v reálné hodnotě vykázané do zisku nebo ztráty pro účely zajištění</t>
  </si>
  <si>
    <t>Management of credit risk. Upon designation</t>
  </si>
  <si>
    <t>071</t>
  </si>
  <si>
    <t>z toho: Čisté zisky nebo (–) ztráty po určení u finančních aktiv a závazků v reálné hodnotě vykázané do zisku nebo ztráty pro účely zajištění</t>
  </si>
  <si>
    <t>Management of credit risk. After the designation</t>
  </si>
  <si>
    <t>072</t>
  </si>
  <si>
    <t>F_16.06 - F 16.06 - Zisky nebo ztráty ze zajišťovacího účetnictví</t>
  </si>
  <si>
    <t>Změny reálné hodnoty zajišťovacího nástroje (včetně přerušení)</t>
  </si>
  <si>
    <t>Změny reálné hodnoty zajištěné položky související se zajištěným rizikem</t>
  </si>
  <si>
    <t>Zajištění peněžních toků, které neovlivňuje hospodářský výsledek</t>
  </si>
  <si>
    <t>Accounting Hedges. Ineffectiveness in profit or loss</t>
  </si>
  <si>
    <t>Zajištění čistých investic do zahraničních jednotek, které neovlivňuje hospodářský výsledek</t>
  </si>
  <si>
    <t>F_16.07.a - F 16.07.a - Znehodnocení nefinančních aktiv (a)</t>
  </si>
  <si>
    <t>Přírůstky</t>
  </si>
  <si>
    <t>Reverzování</t>
  </si>
  <si>
    <t>Additions (flow)</t>
  </si>
  <si>
    <t>Reversals (flow)</t>
  </si>
  <si>
    <t>Ztráty ze znehodnocení nebo (-) jejich reverzování u investic do dceřiných, společných a přidružených podniků</t>
  </si>
  <si>
    <t>Dceřiné společnosti</t>
  </si>
  <si>
    <t>Společné podniky</t>
  </si>
  <si>
    <t>Přidružené podniky</t>
  </si>
  <si>
    <t>Ztráty ze znehodnocení nebo (–) jejich reverzování u nefinančních aktiv</t>
  </si>
  <si>
    <t>F_16.07.b - F 16.07.b - Znehodnocení nefinančních aktiv (b)</t>
  </si>
  <si>
    <t>F_16.08 - F 16.08 Breakdown of selected statement of profit or loss items: Other administrative expenses</t>
  </si>
  <si>
    <t>Information Technology expenses</t>
  </si>
  <si>
    <t>IT outsourcing</t>
  </si>
  <si>
    <t>Information Technology expenses. IT outsourcing</t>
  </si>
  <si>
    <t>IT expenses other than IT outsourcing expenses</t>
  </si>
  <si>
    <t>Information Technology  expenses. IT expenses other than IT outsourcing expenses</t>
  </si>
  <si>
    <t>Taxes and duties (other)</t>
  </si>
  <si>
    <t>Taxes and duties (other than income taxes)</t>
  </si>
  <si>
    <t>Consulting and professional services</t>
  </si>
  <si>
    <t>Expenses for consulting and professional services</t>
  </si>
  <si>
    <t>Advertising, marketing and communication</t>
  </si>
  <si>
    <t>Expenses for advertising, marketing and communication</t>
  </si>
  <si>
    <t>Expenses related to credit risk</t>
  </si>
  <si>
    <t>Litigation expenses not covered by provisions</t>
  </si>
  <si>
    <t>Real estate expenses</t>
  </si>
  <si>
    <t>0090</t>
  </si>
  <si>
    <t>Leasing expenses</t>
  </si>
  <si>
    <t>0100</t>
  </si>
  <si>
    <t>Other admininstrative expenses - Rest</t>
  </si>
  <si>
    <t>Other expenses than IT exp., taxes and duties (other), exp. for consulting / professional services, exp. for advertising / marketing / communication, exp. related to credit risk, litigation exp. not covered by provisions, real estate exp., leasing exp.</t>
  </si>
  <si>
    <t>0110</t>
  </si>
  <si>
    <t>OTHER ADMINISTRATIVE EXPENSES</t>
  </si>
  <si>
    <t>0120</t>
  </si>
  <si>
    <t>F_17.01 - F 17.01 - Rekonciliace účetní konsolidace a obezřetnostní konsolidace podle nařízení o kapitálových požadavcích: Aktiva</t>
  </si>
  <si>
    <t>Účetní rozsah konsolidace [účetní hodnota]</t>
  </si>
  <si>
    <t>Accounting scope of consolidation</t>
  </si>
  <si>
    <t>Aktiva v rámci a pojistných a zajišťovacích smluv</t>
  </si>
  <si>
    <t>(-) Srážky u obchodovatelných aktiv oceněných v reálné hodnotě</t>
  </si>
  <si>
    <t>365</t>
  </si>
  <si>
    <t>F_17.02 - F 17.02 - Rekonciliace účetní konsolidace a obezřetnostní konsolidace podle nařízení o kapitálových požadavcích: Podrozvahové expozice - úvěrové přísliby, finanční záruky a jiné poskytnuté přísliby</t>
  </si>
  <si>
    <t>Účetní rozsah konsolidace [jmenovitá hodnota]</t>
  </si>
  <si>
    <t>Podrozvahové expozice</t>
  </si>
  <si>
    <t>F_17.03 - F 17.03 - Rekonciliace účetní konsolidace a obezřetnostní konsolidace podle nařízení o kapitálových požadavcích: Závazky</t>
  </si>
  <si>
    <t>Závazky ze zajišťovacích a pojistných smluv</t>
  </si>
  <si>
    <t>Srážky u obchodovatelných závazků oceněných v reálné hodnotě</t>
  </si>
  <si>
    <t>245</t>
  </si>
  <si>
    <t>325</t>
  </si>
  <si>
    <t>335</t>
  </si>
  <si>
    <t>F_18.00.a - F 18.00.a - Výkonné a nevýkonné expozice (I)</t>
  </si>
  <si>
    <t>Gross carrying amount/Nominal amount</t>
  </si>
  <si>
    <t>Výkonné</t>
  </si>
  <si>
    <t>Nevýkonné</t>
  </si>
  <si>
    <t>Ne po splatnosti nebo po splatnosti &lt;= 30 dnů</t>
  </si>
  <si>
    <t>Po splatnosti &gt; 30 dnů &lt;= 90 dnů</t>
  </si>
  <si>
    <t>Of which: Instruments without significant increase in credit risk since initial recognition (Stage 1)</t>
  </si>
  <si>
    <t>Of which: Instruments with significant increase in credit risk since initial recognition but not credit-impaired (Stage 2)</t>
  </si>
  <si>
    <t>Zřejmě nebudou uhrazeny, ale nejsou po splatnosti, nebo jsou po splatnosti &lt;= 90 dnů</t>
  </si>
  <si>
    <t>Po splatnosti &gt; 90 dnů &lt;= 180 dnů</t>
  </si>
  <si>
    <t>Po splatnosti &gt; 180 dnů &lt;= 1 rok</t>
  </si>
  <si>
    <t>Past due &gt; 1 year &lt;= 2 years</t>
  </si>
  <si>
    <t>Past due &gt; 2 years &lt;= 5 years</t>
  </si>
  <si>
    <t>Past due &gt; 5 years &lt;= 7 years</t>
  </si>
  <si>
    <t>Past due &gt; 7 years</t>
  </si>
  <si>
    <t>Z toho: v selhání</t>
  </si>
  <si>
    <t>Of which: Credit-impaired instruments (Stage 3)</t>
  </si>
  <si>
    <t>Z toho: se znehodnocením</t>
  </si>
  <si>
    <t>n-GAAP</t>
  </si>
  <si>
    <t>Performing exposures</t>
  </si>
  <si>
    <t>Impaired</t>
  </si>
  <si>
    <t>Not past due or past due &lt;= 90 days</t>
  </si>
  <si>
    <t>&gt; 90 days &lt;= 180 days</t>
  </si>
  <si>
    <t>&gt; 180 days &lt;= 1 year</t>
  </si>
  <si>
    <t>&gt; 1 year &lt;= 2 years</t>
  </si>
  <si>
    <t>&gt; 2 years &lt;= 5 years</t>
  </si>
  <si>
    <t>&gt; 5 years &lt;= 7 years</t>
  </si>
  <si>
    <t>&gt; 7 years</t>
  </si>
  <si>
    <t>106</t>
  </si>
  <si>
    <t>107</t>
  </si>
  <si>
    <t>DLUHOVÉ NÁSTROJE V POŘIZOVACÍ CENĚ NEBO V NABĚHLÉ HODNOTĚ</t>
  </si>
  <si>
    <t>Accounting portfolios for financial assets measured at cost based methods</t>
  </si>
  <si>
    <t>Cash balances at central banks and other demand deposits</t>
  </si>
  <si>
    <t>Central banks, credit institutions</t>
  </si>
  <si>
    <t>Accounting portfolios for financial assets measured at cost based methods, excluding cash and cash balances at central banks and other demand deposits</t>
  </si>
  <si>
    <t>Z toho: úvěry zajištěné obchodními nemovitostmi</t>
  </si>
  <si>
    <t>Z toho: úvěry zajištěné obytnými nemovitostmi</t>
  </si>
  <si>
    <t>DLUHOVÉ NÁSTROJE OCEŇOVANÉ REÁLNOU HODNOTOU DO OSTATNÍHO ÚPLNÉHO VÝSLEDKU NEBO PROSTŘEDNICTVÍM VLASTNÍHO KAPITÁLU A PODLÉHAJÍCÍ ZNEHODNOCENÍ</t>
  </si>
  <si>
    <t>Accounting portfolios for financial assets measured at fair value through equity subject to impairment</t>
  </si>
  <si>
    <t>193</t>
  </si>
  <si>
    <t>194</t>
  </si>
  <si>
    <t>196</t>
  </si>
  <si>
    <t>900</t>
  </si>
  <si>
    <t>903</t>
  </si>
  <si>
    <t>197</t>
  </si>
  <si>
    <t>910</t>
  </si>
  <si>
    <t>913</t>
  </si>
  <si>
    <t>DLUHOVÉ NÁSTROJE OCEŇOVANÉ STRIKTNĚ LOCOM DO ZISKU NEBO ZTRÁTY NEBO PROSTŘEDNICTVÍM VLASTNÍHO KAPITÁLU A NEPODLÉHAJÍCÍ ZNEHODNOCENÍ</t>
  </si>
  <si>
    <t>Accounting portfolios for financial assets at fair value or strict LOCOM not subject to impairment</t>
  </si>
  <si>
    <t>211</t>
  </si>
  <si>
    <t>212</t>
  </si>
  <si>
    <t>213</t>
  </si>
  <si>
    <t>214</t>
  </si>
  <si>
    <t>216</t>
  </si>
  <si>
    <t>221</t>
  </si>
  <si>
    <t>222</t>
  </si>
  <si>
    <t>223</t>
  </si>
  <si>
    <t>224</t>
  </si>
  <si>
    <t>225</t>
  </si>
  <si>
    <t>226</t>
  </si>
  <si>
    <t>920</t>
  </si>
  <si>
    <t>923</t>
  </si>
  <si>
    <t>227</t>
  </si>
  <si>
    <t>930</t>
  </si>
  <si>
    <t>933</t>
  </si>
  <si>
    <t>DLUHOVÉ NÁSTROJE JINÉ NEŽ K OBCHODOVÁNÍ NEBO OBCHODOVATELNÉ</t>
  </si>
  <si>
    <t>DLUHOVÉ NÁSTROJE K PRODEJI</t>
  </si>
  <si>
    <t>F_18.00.b - F 18.00.b - Výkonné a nevýkonné expozice (II)</t>
  </si>
  <si>
    <t>Kumulované ztráty ze znehodnocení, kumulované negativní změny reálné hodnoty z titulu úvěrového rizika a rezerv</t>
  </si>
  <si>
    <t>Výkonné expozice – Kumulované ztráty ze znehodnocení a rezerv</t>
  </si>
  <si>
    <t>Nevýkonné expozice – Kumulované ztráty ze znehodnocení, kumulované negativní změny reálné hodnoty z titulu úvěrového rizika a rezerv</t>
  </si>
  <si>
    <t>950</t>
  </si>
  <si>
    <t>951</t>
  </si>
  <si>
    <t>Accumulated impairment, accumulated negative changes in fair value due to credit risk</t>
  </si>
  <si>
    <t>F_18.00.c - F 18.00.c - Výkonné a nevýkonné expozice (III)</t>
  </si>
  <si>
    <t>Přijatý kolaterál a přijaté finanční záruky</t>
  </si>
  <si>
    <t>Financial guarantees received on performing exposures</t>
  </si>
  <si>
    <t>Finanční záruky přijaté k nevýkonným expozicím</t>
  </si>
  <si>
    <t>Financial guarantees received for exposures with RE Commercial collateral</t>
  </si>
  <si>
    <t>Financial guarantees received for exposures with RE Residential collateral</t>
  </si>
  <si>
    <t>F_18.00.d - F 18.00.d (NPE) Information on performing and non-performing exposures (IV)</t>
  </si>
  <si>
    <t>Collateral received on performing exposures</t>
  </si>
  <si>
    <t xml:space="preserve">Kolaterál přijatý k nevýkonným expozicím </t>
  </si>
  <si>
    <t>Maximum amount of the collateral that can be considered</t>
  </si>
  <si>
    <t>PŘIJATÝ KOLATERÁL</t>
  </si>
  <si>
    <t>Collateral received for exposures with RE Commercial collateral</t>
  </si>
  <si>
    <t>Collateral received for exposures with RE Residential collateral</t>
  </si>
  <si>
    <t>F_18.00.e - F 18.00.e (NPE) Information on performing and non-performing exposures (V)</t>
  </si>
  <si>
    <t>F_18.01 - F 18.01 Inflows and outflows of non-performing exposures - loans and advances by counterparty sector</t>
  </si>
  <si>
    <t>Gross carrying amount of loans and advances</t>
  </si>
  <si>
    <t>Inflows to non-performing exposures</t>
  </si>
  <si>
    <t>(-) Outflows from non-performing exposures</t>
  </si>
  <si>
    <t>Gross carrying amount (flow)</t>
  </si>
  <si>
    <t>Inflow to non-performing exposures</t>
  </si>
  <si>
    <t>Outflow from non-performing exposures</t>
  </si>
  <si>
    <t>TOTAL INFLOWS / OUTFLOWS</t>
  </si>
  <si>
    <t>Accounting portfolios for financial assets excluding financial assets held for trading, trading financial assets and cash and cash balances at central banks and other demand deposits</t>
  </si>
  <si>
    <t>0150</t>
  </si>
  <si>
    <t>LOANS AND ADVANCES OTHER THAN HELD FOR TRADING OR TRADING</t>
  </si>
  <si>
    <t>0130</t>
  </si>
  <si>
    <t>Accounting portfolios for financial assets other than classified as held for sale, excluding financial assets held for trading, trading financial assets and cash and cash balances at central banks and other demand deposits</t>
  </si>
  <si>
    <t>Of which: Commercial real estate (CRE) loans to small and medium-sized enterprises</t>
  </si>
  <si>
    <t>Of which: Commercial real estate (CRE) loans to non-financial corporations other than SMEs</t>
  </si>
  <si>
    <t>LOANS AND ADVANCES HELD FOR SALE</t>
  </si>
  <si>
    <t>0140</t>
  </si>
  <si>
    <t>F_18.02.a - F 18.02.a Commercial Real Estate (CRE) loans and additional information on loans secured by immovable property (I)</t>
  </si>
  <si>
    <t>of which: Exposures with forbearance measures</t>
  </si>
  <si>
    <t>Non Performing</t>
  </si>
  <si>
    <t>Performing exposures - Accumulated impairment</t>
  </si>
  <si>
    <t>Non-performing exposures - Accumulated impairment, accumulated  negative changes in fair value due to credit risk</t>
  </si>
  <si>
    <t>Z toho: Výkonné expozice s úlevou ve zkušební době reklasifikované z nevýkonných</t>
  </si>
  <si>
    <t>Unlikely to pay that are not past due or past due &lt;= 90 days</t>
  </si>
  <si>
    <t>Past due &gt; 1 years &lt;= 2 years</t>
  </si>
  <si>
    <t>Of which: Non-performing exposures with forbearance measures</t>
  </si>
  <si>
    <t>Of which: Performing exposures with forbearance measures</t>
  </si>
  <si>
    <t>Exposure with forbearance measures</t>
  </si>
  <si>
    <t>Performing exposures. Exited from NPE in the last 12 months</t>
  </si>
  <si>
    <t>0160</t>
  </si>
  <si>
    <t>0170</t>
  </si>
  <si>
    <t>0180</t>
  </si>
  <si>
    <t>0190</t>
  </si>
  <si>
    <t>0200</t>
  </si>
  <si>
    <t>0210</t>
  </si>
  <si>
    <t>0220</t>
  </si>
  <si>
    <t>0230</t>
  </si>
  <si>
    <t>0240</t>
  </si>
  <si>
    <t>0250</t>
  </si>
  <si>
    <t>0260</t>
  </si>
  <si>
    <t>0270</t>
  </si>
  <si>
    <t>0280</t>
  </si>
  <si>
    <t>0290</t>
  </si>
  <si>
    <t>0300</t>
  </si>
  <si>
    <t>0009</t>
  </si>
  <si>
    <t>Commercial real estate (CRE) loans to small and medium-sized enterprises</t>
  </si>
  <si>
    <t>Commercial real estate (CRE) loans to non-financial corporations other than SMEs</t>
  </si>
  <si>
    <t>Loans collateralised by commercial immovable property</t>
  </si>
  <si>
    <t>Of which: Loans with LTV ratio higher than 60% and less than or equal to 80%</t>
  </si>
  <si>
    <t>Loan-to-value ratio (LTV ratio) &gt; 60% and &lt;= 80%</t>
  </si>
  <si>
    <t>Of which: Loans with LTV ratio higher than 80% and less than or equal to 100%</t>
  </si>
  <si>
    <t>Loan-to-value ratio (LTV ratio) &gt; 80% and &lt;= 100%</t>
  </si>
  <si>
    <t>Of which: Loans with LTV ratio higher than 100%</t>
  </si>
  <si>
    <t>Loan-to-value ratio (LTV ratio) &gt; 100%</t>
  </si>
  <si>
    <t>0069</t>
  </si>
  <si>
    <t>Loans collateralised by residential immovable property</t>
  </si>
  <si>
    <t>F_18.02.b - F 18.02.b Commercial Real Estate (CRE) loans and additional information on loans secured by immovable property (II)</t>
  </si>
  <si>
    <t>0310</t>
  </si>
  <si>
    <t>0320</t>
  </si>
  <si>
    <t>F_18.02.c - F 18.02.c Commercial Real Estate (CRE) loans and additional information on loans secured by immovable property (III)</t>
  </si>
  <si>
    <t>0330</t>
  </si>
  <si>
    <t>0340</t>
  </si>
  <si>
    <t>F_19.00.a - F 19.00.a Information on forborne exposures (I)</t>
  </si>
  <si>
    <t>Hrubá účetní hodnota / jmenovitá hodnota expozic s opatřeními týkajícími se úlevy</t>
  </si>
  <si>
    <t>Výkonné expozice s opatřeními týkajícími se úlevy</t>
  </si>
  <si>
    <t>Nevýkonné expozice s opatřeními týkajícími se úlevy</t>
  </si>
  <si>
    <t>Nástroje s úpravami svých podmínek</t>
  </si>
  <si>
    <t>Refinancování</t>
  </si>
  <si>
    <t>Z toho: Úleva týkající se expozic, jež byly před uplatněním úlevy nevýkonné</t>
  </si>
  <si>
    <t>Exposure with forbearance measures. Instruments with modified terms and conditions</t>
  </si>
  <si>
    <t>Exposure with forbearance measures. Refinancing debt</t>
  </si>
  <si>
    <t>Exposure with forbearance measures. Non performing before forbearance</t>
  </si>
  <si>
    <t>F_19.00.b - F 19.00.b Information on forborne exposures (II)</t>
  </si>
  <si>
    <t>Výkonné expozice s opatřeními týkajícími se úlevy – Kumulované ztráty ze znehodnocení a rezerv</t>
  </si>
  <si>
    <t>Nevýkonné expozice s opatřeními týkajícími se úlevy – Kumulované ztráty ze znehodnocení, kumulované negativní změny reálné hodnoty z titulu úvěrového rizika a rezerv</t>
  </si>
  <si>
    <t>F_19.00.c - F 19.00.c Information on forborne exposures (III)</t>
  </si>
  <si>
    <t>Přijaté finanční záruky v případě expozic s opatřeními týkajícími se úlevy</t>
  </si>
  <si>
    <t>Of which: Financial guarantees received on non-performing exposures with forbearance measures</t>
  </si>
  <si>
    <t>F_19.00.d - F 19.00.d Information on forborne exposures (IV)</t>
  </si>
  <si>
    <t>Přijaté zajištění v případě expozic s opatřeními týkajícími se úlevy</t>
  </si>
  <si>
    <t>Of which: Collateral  received on non-performing exposures with forbearance measures</t>
  </si>
  <si>
    <t>F_19.00.e - F 19.00.e Information on forborne exposures (V)</t>
  </si>
  <si>
    <t>F_20.01 - F 20.01 - Geografická struktura aktiv podle místa činnosti</t>
  </si>
  <si>
    <t>Tuzemské činnosti</t>
  </si>
  <si>
    <t>Zahraniční činnosti</t>
  </si>
  <si>
    <t>Domestic</t>
  </si>
  <si>
    <t>Non-domestic</t>
  </si>
  <si>
    <t>Pokladní hotovost a hotovost u centrálních bank</t>
  </si>
  <si>
    <t xml:space="preserve">Deriváty </t>
  </si>
  <si>
    <t>NEOBCHODNÍ FINANČNÍ AKTIVA OCENĚNÁ POŘIZOVACÍ CENOU</t>
  </si>
  <si>
    <t>315</t>
  </si>
  <si>
    <t>F_20.02 - F 20.02 - Geografická struktura závazků podle místa činnosti</t>
  </si>
  <si>
    <t>F_20.03 - F 20.03 - Geografická struktura položek výkazu zisku nebo ztráty podle místa činnosti</t>
  </si>
  <si>
    <t>Zisky nebo (–) ztráty z neobchodních finančních aktiv povinně oceňovaných v reálné hodnotě vykázané do zisku nebo ztráty</t>
  </si>
  <si>
    <t>Podíl na na zisku nebo (–) ztrátě z investic do dceřiných, společných a přidružených podniků</t>
  </si>
  <si>
    <t>(Daňové náklady nebo (–) výnosy související se ziskem nebo ztrátou z pokračujících činností)</t>
  </si>
  <si>
    <t>275</t>
  </si>
  <si>
    <t>F_20.04 - F 20.04 - Geografická struktura aktiv podle sídla protistrany</t>
  </si>
  <si>
    <t>Země sídla protistrany</t>
  </si>
  <si>
    <t>Sídlo protistrany</t>
  </si>
  <si>
    <t>RCP</t>
  </si>
  <si>
    <t>GA5_1</t>
  </si>
  <si>
    <t>Z toho: k obchodování nebo obchodovatelné</t>
  </si>
  <si>
    <t>Z toho: finanční aktiva podléhající znehodnocení</t>
  </si>
  <si>
    <t>Of which: forborne</t>
  </si>
  <si>
    <t>026</t>
  </si>
  <si>
    <t>F_20.05.a - F 20.05.a Geographical breakdown of off-balance sheet exposures by residence of the counterparty (a)</t>
  </si>
  <si>
    <t>F_20.05.b - F 20.05.b - Geografická struktura podrozvahových expozic podle sídla protistrany (b)</t>
  </si>
  <si>
    <t>Rezervy na poskytnuté přísliby a záruky</t>
  </si>
  <si>
    <t>F_20.06 - F 20.06 - Geografická struktura závazků podle sídla protistrany</t>
  </si>
  <si>
    <t>Accounting portfolios for financial liabilities other than classified as held for sale</t>
  </si>
  <si>
    <t>F_20.07.1 - F 20.07.1 Geographical breakdown by residence of the counterparty of loans and advances other than held for trading to non-financial corporations by NACE codes</t>
  </si>
  <si>
    <t>F_21.00 - F 21.00 - Hmotná a nehmotná aktiva: aktiva v operačním leasingu</t>
  </si>
  <si>
    <t>Model přecenění</t>
  </si>
  <si>
    <t>Property, plant and equipment. Revaluation model</t>
  </si>
  <si>
    <t>Model pořizovací ceny</t>
  </si>
  <si>
    <t>Model oceňování reálnou hodnotou</t>
  </si>
  <si>
    <t>Investment property. Fair value model</t>
  </si>
  <si>
    <t>Measurement for Intangible assets. Other than Goodwill. Revaluation model</t>
  </si>
  <si>
    <t>F_22.01 - F 22.01 - Výnosy z poplatků a provizí a náklady na poplatky a provize podle činnosti</t>
  </si>
  <si>
    <t>Cenné papíry</t>
  </si>
  <si>
    <t>Emise</t>
  </si>
  <si>
    <t>Securities. Issuances</t>
  </si>
  <si>
    <t>Převodní příkazy</t>
  </si>
  <si>
    <t>Securities. Transfer orders</t>
  </si>
  <si>
    <t>Other fee and commission income in relation to securities</t>
  </si>
  <si>
    <t>Securities. Other than issuances and transfer orders</t>
  </si>
  <si>
    <t>Corporate Finance</t>
  </si>
  <si>
    <t>Corporate Finance services</t>
  </si>
  <si>
    <t>M&amp;A advisory</t>
  </si>
  <si>
    <t>Corporate Finance services. M&amp;A advisory</t>
  </si>
  <si>
    <t>Treasury services</t>
  </si>
  <si>
    <t>Corporate Finance services. Treasury services</t>
  </si>
  <si>
    <t>Other fee and commission income in relation to corporate finance activities</t>
  </si>
  <si>
    <t>Corporate Finance services. Services other than M&amp;A advisory, treasury services</t>
  </si>
  <si>
    <t>Fee based advice</t>
  </si>
  <si>
    <t>Advisory services excluding asset management and M&amp;A advisory</t>
  </si>
  <si>
    <t>Clearing a vypořádání</t>
  </si>
  <si>
    <t>Obhospodařování aktiv</t>
  </si>
  <si>
    <t>Úschova a správa hodnot (podle typu zákazníka)</t>
  </si>
  <si>
    <t>(Úschova a správa hodnot)</t>
  </si>
  <si>
    <t>Kolektivní investování</t>
  </si>
  <si>
    <t>Custody. Collective investment</t>
  </si>
  <si>
    <t>Other fee and commission income in relation to custody services</t>
  </si>
  <si>
    <t>Custody. Custody other than Collective investment</t>
  </si>
  <si>
    <t>Ústřední administrativní služby pro subjekty kolektivního investování</t>
  </si>
  <si>
    <t>Svěřenecké transakce</t>
  </si>
  <si>
    <t>Platební služby</t>
  </si>
  <si>
    <t>Current accounts</t>
  </si>
  <si>
    <t>Payment services. Current accounts</t>
  </si>
  <si>
    <t>Kreditní karty</t>
  </si>
  <si>
    <t>Payment services. Credit cards</t>
  </si>
  <si>
    <t>Debit cards and other card payments</t>
  </si>
  <si>
    <t>Payment services. Debit cards and other card payments</t>
  </si>
  <si>
    <t>134</t>
  </si>
  <si>
    <t>Transfers and other payment orders</t>
  </si>
  <si>
    <t>Payment services. Transfers and other payment orders</t>
  </si>
  <si>
    <t>135</t>
  </si>
  <si>
    <t>Other fee and commission income in relation to payment services</t>
  </si>
  <si>
    <t>Payment services. Other than current accounts, credit cards, debit cards and other card payments, transfers and other payment orders</t>
  </si>
  <si>
    <t>136</t>
  </si>
  <si>
    <t>Distribuované, ale neobhospodařované prostředky klientů (podle typu produktu)</t>
  </si>
  <si>
    <t>Customer resources distributed but not managed</t>
  </si>
  <si>
    <t>Customer resources distributed but not managed. Collective investment</t>
  </si>
  <si>
    <t>Pojistné produkty</t>
  </si>
  <si>
    <t>Customer resources distributed but not managed. Insurance products</t>
  </si>
  <si>
    <t>Other fee and commission income in relation to customer resources distributed but not managed</t>
  </si>
  <si>
    <t>Customer resources distributed but not managed. Other than collective investments, insurance products</t>
  </si>
  <si>
    <t>Strukturované financování</t>
  </si>
  <si>
    <t>Loans granted</t>
  </si>
  <si>
    <t>Foreign exchange services</t>
  </si>
  <si>
    <t>KOMODITY</t>
  </si>
  <si>
    <t>Commodities services</t>
  </si>
  <si>
    <t>Other fee and commission income</t>
  </si>
  <si>
    <t>Other than loan commitments and financial guarantees given</t>
  </si>
  <si>
    <t>Activities other than securities, corporate finance serv., clearing and settlement, asset managem., custody, central admin. services for collective investm., fiduciary transactions, payment serv., customer resources distributed but not managed, structured finance, loan servicing, lending activities / guarantees, FX, commodities</t>
  </si>
  <si>
    <t>(Securities)</t>
  </si>
  <si>
    <t>(Clearing a vypořádání)</t>
  </si>
  <si>
    <t>(Asset management)</t>
  </si>
  <si>
    <t>(Payment services)</t>
  </si>
  <si>
    <t>255</t>
  </si>
  <si>
    <t>(of which: Credit, debit and other cards)</t>
  </si>
  <si>
    <t>Payment services. Credit cards, debit cards, other cards</t>
  </si>
  <si>
    <t>256</t>
  </si>
  <si>
    <t>(Činnosti v oblasti správy úvěrů)</t>
  </si>
  <si>
    <t>(Přijaté úvěrové přísliby)</t>
  </si>
  <si>
    <t>(Přijaté finanční záruky)</t>
  </si>
  <si>
    <t>(Externally provided distribution of products)</t>
  </si>
  <si>
    <t>Distribution of products</t>
  </si>
  <si>
    <t>281</t>
  </si>
  <si>
    <t>(Foreign exchange)</t>
  </si>
  <si>
    <t>282</t>
  </si>
  <si>
    <t>(Other fee and commission expenses)</t>
  </si>
  <si>
    <t>Other than loan commitments and financial guarantees received</t>
  </si>
  <si>
    <t>Activities other than securities, clearing and settlement, asset management, custody, payment services, loan servicing, loan commitments / guarantees received, distribution of products, FX services</t>
  </si>
  <si>
    <t>F_22.02 - F 22.02 - Aktiva držená v rámci poskytovaných služeb</t>
  </si>
  <si>
    <t>Hodnota aktiv držených v rámci poskytovaných služeb</t>
  </si>
  <si>
    <t>Amount of Assets involved in the services provided by the institution</t>
  </si>
  <si>
    <t>Assets involved in the services provided by the institution</t>
  </si>
  <si>
    <t>Obhospodařování aktiv (podle typu zákazníka)</t>
  </si>
  <si>
    <t>Asset management. Collective investment</t>
  </si>
  <si>
    <t>Penzijní fondy</t>
  </si>
  <si>
    <t>Asset management. Pension funds</t>
  </si>
  <si>
    <t>Portfolia zákazníků obhospodařovaná na základě volné úvahy v rámci smluvního ujednání (portfolio management)</t>
  </si>
  <si>
    <t>Asset management. Customer portfolios managed on a discretionary basis</t>
  </si>
  <si>
    <t>Další investiční nástroje</t>
  </si>
  <si>
    <t>Asset management, Investment vehicles other than Collective investment, Pension funds, Customer portfolios managed on a discretionary basis</t>
  </si>
  <si>
    <t>Aktiva v úschově (podle typu zákazníka)</t>
  </si>
  <si>
    <t>Z toho: svěřeno jiným subjektům</t>
  </si>
  <si>
    <t>Custody. Entrusted to other entities</t>
  </si>
  <si>
    <t>F_23.01 - F 23.01 Loans and advances: Number of instruments</t>
  </si>
  <si>
    <t>Number of instruments</t>
  </si>
  <si>
    <t>of which: Past due &gt; 30 days &lt;= 90 days</t>
  </si>
  <si>
    <t>Past due &gt; 90 days</t>
  </si>
  <si>
    <t>of which: Loans collateralised by residential immovable property</t>
  </si>
  <si>
    <t>of which: Non-financial corporations - SMEs</t>
  </si>
  <si>
    <t>of which: Commercial Real Estate (CRE) loans to SMEs</t>
  </si>
  <si>
    <t>of which: Non-financial corporations - other than SMEs</t>
  </si>
  <si>
    <t>of which: Commercial Real Estate (CRE) loans to NFCs other than SMEs</t>
  </si>
  <si>
    <t>Loans and advances in pre-litigation status</t>
  </si>
  <si>
    <t>Pre litigation</t>
  </si>
  <si>
    <t>Loans and advances in litigation status</t>
  </si>
  <si>
    <t>In litigation</t>
  </si>
  <si>
    <t>F_23.02 - F 23.02 Loans and advances: Additional information on gross carrying amounts</t>
  </si>
  <si>
    <t>Loans and advances at cost or at amortised cost</t>
  </si>
  <si>
    <t>Unsecured loans and advances without guarantees</t>
  </si>
  <si>
    <t>Non collateralized and unguaranteed</t>
  </si>
  <si>
    <t>Loans and advances with an accumulated coverage ratio &gt; 90%</t>
  </si>
  <si>
    <t>Instruments with an accumulated coverage ratio of &gt; 90%</t>
  </si>
  <si>
    <t>0350</t>
  </si>
  <si>
    <t>0360</t>
  </si>
  <si>
    <t>0370</t>
  </si>
  <si>
    <t>0380</t>
  </si>
  <si>
    <t>0390</t>
  </si>
  <si>
    <t>0400</t>
  </si>
  <si>
    <t>0410</t>
  </si>
  <si>
    <t>F_23.03 - F 23.03 Loans and advances collateralised by immovable property: Breakdown by LTV ratios</t>
  </si>
  <si>
    <t>Loans and advances collateralised by immovable property</t>
  </si>
  <si>
    <t>of which: Loans with a LTV higher than 60% and lower than or equal to 80%</t>
  </si>
  <si>
    <t>of which: Loans with a LTV higher than 80% and lower than or equal to 100%</t>
  </si>
  <si>
    <t>of which: Loans with a LTV higher than 100%</t>
  </si>
  <si>
    <t>Loans and advances to small and medium-sized enterprises (NFCs) collateralised by commercial immovable property</t>
  </si>
  <si>
    <t>Loans and advances to non-financial corporations (NFCs) other than SMEs collateralised by commercial immovable property</t>
  </si>
  <si>
    <t>Commercial Real Estate loans to small and medium-sized enterprises (NFCs) collateralised by immovable property</t>
  </si>
  <si>
    <t>Commercial Real Estate loans to non-financial corporations (NFCs) other than SMEs) collateralised by immovable property</t>
  </si>
  <si>
    <t>F_23.04 - F 23.04 Loans and advances: Additional information on accumulated impairments and accumulated negative changes in fair value due to credit risk</t>
  </si>
  <si>
    <t>F_23.05 - F 23.05 Loans and advances: Collateral received and financial guarantees received</t>
  </si>
  <si>
    <t>Financial guarantees received on loans and advances</t>
  </si>
  <si>
    <t>Collateral received on loans and advances</t>
  </si>
  <si>
    <t>Immovable property collateral received on loans and advances</t>
  </si>
  <si>
    <t>Memorandum item: Collateral received on loans and advances - uncapped amounts</t>
  </si>
  <si>
    <t>Value of the collateral (pre haircuts, uncapped)</t>
  </si>
  <si>
    <t>of which: Immovable property collateral</t>
  </si>
  <si>
    <t>F_23.06 - F 23.06 Loans and advances: Accumulated partial write-offs</t>
  </si>
  <si>
    <t>F_24.01 - F 24.01 Loans and advances: Inflows and outflows of non-performing exposures</t>
  </si>
  <si>
    <t>Gross Carrying amount</t>
  </si>
  <si>
    <t>Non-performing exposures - loans and advances</t>
  </si>
  <si>
    <t>of which: SMEs</t>
  </si>
  <si>
    <t>PŘÍTOKY</t>
  </si>
  <si>
    <t>Inflow due to reclassification from performing not forborne</t>
  </si>
  <si>
    <t>Reclassification from / to performing not forborne</t>
  </si>
  <si>
    <t>Inflow due to reclassification from performing forborne</t>
  </si>
  <si>
    <t>Reclassification from / to performing forborne</t>
  </si>
  <si>
    <t>of which: reclassified from performing forborne exposures under probation previously reclassified from non-performing</t>
  </si>
  <si>
    <t>Multiple reclassifications.Exposures that were NPEs and became performing under probation before being reclassified to NPE again</t>
  </si>
  <si>
    <t>Inflow due to purchase of exposures</t>
  </si>
  <si>
    <t>Purchase / sale</t>
  </si>
  <si>
    <t>Inflow due to accrued interest</t>
  </si>
  <si>
    <t>Vzniklý úrok</t>
  </si>
  <si>
    <t>Inflow due to other reasons</t>
  </si>
  <si>
    <t>Other type / source  / reason of flow</t>
  </si>
  <si>
    <t>Of which: Inflow more than once</t>
  </si>
  <si>
    <t>Multiple reclassifications.Reclassified to NPE multiple times during the period</t>
  </si>
  <si>
    <t>Of which: Inflow of exposures granted in the past 24 months</t>
  </si>
  <si>
    <t>&lt;= 24 months</t>
  </si>
  <si>
    <t>Of which: Inflow of exposures granted during the period</t>
  </si>
  <si>
    <t>Current reporting period</t>
  </si>
  <si>
    <t>ODTOKY</t>
  </si>
  <si>
    <t>Outflow due to reclassification as performing not forborne</t>
  </si>
  <si>
    <t>Outflow due to reclassification as performing forborne</t>
  </si>
  <si>
    <t>Outflow due to partial or total loan repayment</t>
  </si>
  <si>
    <t>Repayment (partial or total)</t>
  </si>
  <si>
    <t>Outflow due to collateral liquidations</t>
  </si>
  <si>
    <t>Collateral liquidation</t>
  </si>
  <si>
    <t xml:space="preserve">    Net cumulated recoveries from collateral liquidation</t>
  </si>
  <si>
    <t>Amount of cash or cash equivalents collected net of costs</t>
  </si>
  <si>
    <t>Liquidation of collateral received for non-performing exposures</t>
  </si>
  <si>
    <t>of which: Write-offs in the context of collateral liquidations</t>
  </si>
  <si>
    <t>Collateral liquidation.Related write-offs</t>
  </si>
  <si>
    <t>Outflow due to taking possession of collateral</t>
  </si>
  <si>
    <t>Collateral taken into possession</t>
  </si>
  <si>
    <t xml:space="preserve">    Net cumulated recoveries from taking possession of collateral</t>
  </si>
  <si>
    <t>of which: Write-offs in the context of taking possession of collateral</t>
  </si>
  <si>
    <t>Collateral taken into possession. Related write-offs</t>
  </si>
  <si>
    <t>Outflow due to sale of instruments</t>
  </si>
  <si>
    <t xml:space="preserve">    Net cumulated recoveries from sale of instruments</t>
  </si>
  <si>
    <t>Sale of non-performing exposures</t>
  </si>
  <si>
    <t>of which: Write-offs in the context of sale of instruments</t>
  </si>
  <si>
    <t>Purchase / sale.Related write-offs</t>
  </si>
  <si>
    <t>Outflow due to risk transfers</t>
  </si>
  <si>
    <t>Risk transfer / securitisation</t>
  </si>
  <si>
    <t xml:space="preserve">    Net cumulated recoveries from risk transfers</t>
  </si>
  <si>
    <t>Securitisation of non-performing exposures / risk transfer</t>
  </si>
  <si>
    <t>of which: Write-offs in the context of risk transfers</t>
  </si>
  <si>
    <t>Risk transfer / securitisation.Related write-offs</t>
  </si>
  <si>
    <t>Outflow due to write-offs</t>
  </si>
  <si>
    <t>Odpisy</t>
  </si>
  <si>
    <t>Outflow due to reclassification as held for sale</t>
  </si>
  <si>
    <t>Reclassification from / to held for sale</t>
  </si>
  <si>
    <t>Outflow due to other reasons</t>
  </si>
  <si>
    <t>Of which: Outflow of non-performing exposures that became non-performing during the period</t>
  </si>
  <si>
    <t>Exposures classified as NPE during the current reporting period</t>
  </si>
  <si>
    <t>F_24.02 - F 24.02 Loans and advances: Flow of impairments and accumulated negative changes in fair value due to credit risk on non-performing exposures</t>
  </si>
  <si>
    <t>Accumulated impairment and accumulated negative changes in fair value due to credit risk</t>
  </si>
  <si>
    <t>Increases during the period</t>
  </si>
  <si>
    <t>Increase in impairment allowances, accumulated negative changes in fair value due to credit risk</t>
  </si>
  <si>
    <t>Of which: impairments against interest accrued</t>
  </si>
  <si>
    <t>Increase in impairment allowances, accumulated negative changes in fair value due to credit risk.On interest accrued</t>
  </si>
  <si>
    <t>Decreases during the period</t>
  </si>
  <si>
    <t>Decrease in impairment allowances, accumulated negative changes in fair value due to credit risk</t>
  </si>
  <si>
    <t>Of which: Reversal of impairment and negative changes in fair value due to credit risk</t>
  </si>
  <si>
    <t>Decrease in impairment allowances, accumulated negative changes in fair value due to credit risk.Reversals</t>
  </si>
  <si>
    <t>Of which: Release of allowances due to unwinding process</t>
  </si>
  <si>
    <t>Decrease in impairment allowances, accumulated negative changes in fair value due to credit risk.Unwinding effect (accounting)</t>
  </si>
  <si>
    <t>F_24.03 - F 24.03 Loans and advances: Write-offs of non-performing exposures during the period</t>
  </si>
  <si>
    <t>Write-offs during the period</t>
  </si>
  <si>
    <t>Of which: Debt forgiveness</t>
  </si>
  <si>
    <t>Write-offs during the period.Debt forgiveness</t>
  </si>
  <si>
    <t>F_25.01.a - F 25.01.a Collateral obtained by taking possession other than collateral classified as Property Plant and Equipment (PP&amp;E): Inflows and outflows (I)</t>
  </si>
  <si>
    <t>Collateral obtained by taking possession other than collateral classified as Property Plant and Equipment (PP&amp;E)</t>
  </si>
  <si>
    <t>Vintage: Recognition in balance sheet for</t>
  </si>
  <si>
    <t>Of which:  Non-current assets held-for-sale</t>
  </si>
  <si>
    <t>&lt;= 2 years</t>
  </si>
  <si>
    <t>&gt; 5 years</t>
  </si>
  <si>
    <t>Inflows of collateral during the period</t>
  </si>
  <si>
    <t>Inflow of collateral obtained by taking possession</t>
  </si>
  <si>
    <t>Inflow due to new collateral obtained by taking possession</t>
  </si>
  <si>
    <t>New collateral obtained during the period</t>
  </si>
  <si>
    <t>Inflow due to positive changes in value</t>
  </si>
  <si>
    <t>Revaluation of collateral obtained in preceding periods</t>
  </si>
  <si>
    <t>Outflows of collateral during the period</t>
  </si>
  <si>
    <t>Outflow of collateral obtained by taking possession</t>
  </si>
  <si>
    <t>Outflow for which cash was collected</t>
  </si>
  <si>
    <t>Outflow due to sale against cash</t>
  </si>
  <si>
    <t>Outflow with replacement by financial instrument</t>
  </si>
  <si>
    <t>Outflow due to negative changes in value</t>
  </si>
  <si>
    <t>F_25.01.b - F 25.01.b Collateral obtained by taking possession other than collateral classified as Property Plant and Equipment (PP&amp;E): Inflows and outflows (II)</t>
  </si>
  <si>
    <t>Debt balance reduction</t>
  </si>
  <si>
    <t>Gross carrying amount of exposures  derecognised in exchange for collateral obtained by taking possession</t>
  </si>
  <si>
    <t>Accumulated impairment, accumulated negative changes in fair value due to credit risk for exposures  derecognised in exchange for collateral obtained by taking possession</t>
  </si>
  <si>
    <t>Point in time of exchange</t>
  </si>
  <si>
    <t>Debt balance reduction related to inflow of collateral obtained by taking possession (collateral obtained during the period)</t>
  </si>
  <si>
    <t>F_25.01.c - F 25.01.c Collateral obtained by taking possession other than collateral classified as Property Plant and Equipment (PP&amp;E): Inflows and outflows (III)</t>
  </si>
  <si>
    <t>Profits/(-)losses from sale of collateral obtained by taking possession</t>
  </si>
  <si>
    <t>Sale of collateral obtained by taking possession against cash</t>
  </si>
  <si>
    <t>F_25.01.d - F 25.01.d Collateral obtained by taking possession other than collateral classified as Property Plant and Equipment (PP&amp;E): Inflows and outflows (IV)</t>
  </si>
  <si>
    <t>Cash collected net of costs</t>
  </si>
  <si>
    <t>Cash collected net of costs in exchange of sold collateral</t>
  </si>
  <si>
    <t>Financing granted</t>
  </si>
  <si>
    <t>Fair value of financial instruments replacing collateral sold</t>
  </si>
  <si>
    <t>F_25.02.a - F 25.02.a Collateral obtained by taking possession other than collateral classified as Property Plant and Equipment (PP&amp;E): Type of collateral obtained  (I)</t>
  </si>
  <si>
    <t>Of which: under construction / development</t>
  </si>
  <si>
    <t>Real estate. Residential. Under construction / development</t>
  </si>
  <si>
    <t>Real estate. Commercial. Under construction / development</t>
  </si>
  <si>
    <t>Of which: Land related to commercial real estate corporations (excluding agricultural land)</t>
  </si>
  <si>
    <t>Real estate. Commercial.Land (excluding agricultural land)</t>
  </si>
  <si>
    <t>Of which: Land with planning permission for development</t>
  </si>
  <si>
    <t>Real estate. Commercial. Land (excluding agricultural land).With planning permission</t>
  </si>
  <si>
    <t>Of which: Land without planning permission for development</t>
  </si>
  <si>
    <t>Real estate. Commercial. Land (excluding agricultural land).Without planning permission</t>
  </si>
  <si>
    <t>Number of Collateral obtained by taking possession</t>
  </si>
  <si>
    <t>Number of collaterals obtained by taking possession</t>
  </si>
  <si>
    <t>F_25.02.c - F 25.02.c Collateral obtained by taking possession other than collateral classified as Property Plant and Equipment (PP&amp;E): Type of collateral obtained (III)</t>
  </si>
  <si>
    <t>Assets other than Equity instruments, Debt securities, Loans and advances, Tangible assets</t>
  </si>
  <si>
    <t>F_25.03.a - F 25.03.a Collateral obtained by taking possession classified as Property Plant and Equipment (PP&amp;E) (I)</t>
  </si>
  <si>
    <t>Collateral obtained by taking possession classified as Property Plant and Equipment (PP&amp;E)</t>
  </si>
  <si>
    <t>Inflows due to new collateral obtained by taking possession</t>
  </si>
  <si>
    <t>Inflow of collateral obtained by taking possession (collateral obtained during the period)</t>
  </si>
  <si>
    <t>F_25.03.b - F 25.03.b Collateral obtained by taking possession classified as Property Plant and Equipment (PP&amp;E) (II)</t>
  </si>
  <si>
    <t>F_26.00.a - F 26.00.a Forbearance management and quality of forbearance (I)</t>
  </si>
  <si>
    <t>Loans and advances with forbearance measures</t>
  </si>
  <si>
    <t>of which: performing</t>
  </si>
  <si>
    <t>of which: having been granted forbearance measures during the period</t>
  </si>
  <si>
    <t>Gross carrying amount of instruments, for the following types of forbearance measures:</t>
  </si>
  <si>
    <t>Grace period/payment moratorium</t>
  </si>
  <si>
    <t>Interest rate reduction</t>
  </si>
  <si>
    <t>Reduction of interest rate</t>
  </si>
  <si>
    <t>Extension of maturity/term</t>
  </si>
  <si>
    <t>Rescheduled payments</t>
  </si>
  <si>
    <t>Debt forgiveness</t>
  </si>
  <si>
    <t>Debt asset swaps</t>
  </si>
  <si>
    <t>Other forbearance measures</t>
  </si>
  <si>
    <t>FB measures other than grace period/moratorium, interest rate reduction, extension of maturity/term, rescheduled payments, debt forgiveness, debt asset swaps</t>
  </si>
  <si>
    <t>Gross carrying amount of instruments that were subject to forbearance measures at multiple points in time</t>
  </si>
  <si>
    <t>0099</t>
  </si>
  <si>
    <t>Loans and advances having been forborne twice</t>
  </si>
  <si>
    <t>Exposure with forbearance measures. Forborne twice</t>
  </si>
  <si>
    <t>Loans and advances having been forborne more than twice</t>
  </si>
  <si>
    <t>Exposure with forbearance measures. Forborne more than twice</t>
  </si>
  <si>
    <t>Loans and advances to which forbearance measures were granted in addition to already existing forbearance measures</t>
  </si>
  <si>
    <t>Exposure with forbearance measures.Forbearance measures granted in addition to already existing forbearance measures</t>
  </si>
  <si>
    <t>F_26.00.b - F 26.00.b Forbearance management and quality of forbearance (II)</t>
  </si>
  <si>
    <t>Gross carrying amount of non-performing forborne loans and advances that failed to meet the non-performing exit criteria</t>
  </si>
  <si>
    <t>Non-performing exposures. Failed reclassification to performing at end of probation period</t>
  </si>
  <si>
    <t>F_30.01 - F 30.01 - Podíly v nekonsolidovaných strukturovaných subjektech</t>
  </si>
  <si>
    <t>Účetní hodnota finančních aktiv vykazovaných v rozvaze</t>
  </si>
  <si>
    <t>Reálná hodnota čerpané podpory likvidity</t>
  </si>
  <si>
    <t>Účetní hodnota finančních závazků vykazovaných v rozvaze</t>
  </si>
  <si>
    <t>Jmenovitá hodnota podrozvahových expozic poskytnutých vykazující institucí</t>
  </si>
  <si>
    <t>Ztráty vzniklé vykazující instituci v běžném období</t>
  </si>
  <si>
    <t>Z toho: čerpaná likviditní podpora</t>
  </si>
  <si>
    <t>Z toho: jmenovitá hodnota poskytnutých úvěrových příslibů</t>
  </si>
  <si>
    <t>Derivatives, Deposits, Debt securities issued</t>
  </si>
  <si>
    <t>Ztráty</t>
  </si>
  <si>
    <t>Unconsolidated structured entities in which the reporting institution has interests</t>
  </si>
  <si>
    <t>F_30.02 - F 30.02 - Struktura podílů v nekonsolidovaných strukturovaných subjektech podle povahy činností</t>
  </si>
  <si>
    <t>Sekuritizační jednotky pro speciální účel</t>
  </si>
  <si>
    <t>Jiné činnosti</t>
  </si>
  <si>
    <t>Securitisation activities via Special Purpose Entities</t>
  </si>
  <si>
    <t>Activities other than Securitisation activities, Asset management</t>
  </si>
  <si>
    <t>Vybraná finanční aktiva vykazovaná v rozvaze vykazující instituce</t>
  </si>
  <si>
    <t>Vybraný vlastní kapitál a finanční závazky vykazované v rozvaze vykazující instituce</t>
  </si>
  <si>
    <t>Derivatives, Deposits, Debt securities issued, Equity instruments issued</t>
  </si>
  <si>
    <t>Podrozvahové expozice poskytnuté vykazující institucí</t>
  </si>
  <si>
    <t>F_31.01 - F 31.01 - Spřízněné strany: závazky a pohledávky</t>
  </si>
  <si>
    <t>Nesplacené zůstatky</t>
  </si>
  <si>
    <t>Mateřský podnik a subjekty se spoluovládáním a podstatným vlivem</t>
  </si>
  <si>
    <t>Dceřiné podniky a jiné subjekty ve stejné skupině</t>
  </si>
  <si>
    <t>Přidružené a společné podniky</t>
  </si>
  <si>
    <t>Klíčoví vedoucí pracovníci instituce nebo její mateřské společnosti</t>
  </si>
  <si>
    <t>Jiné spřízněné strany</t>
  </si>
  <si>
    <t>Joint ventures, Associates</t>
  </si>
  <si>
    <t>Related parties other than Parent and parent entities with joint control or significant influence, Subsidiaries, Associates and joint ventures, Key management of the institution or its parent</t>
  </si>
  <si>
    <t>Vybraná finanční aktiva</t>
  </si>
  <si>
    <t>Vybrané finanční závazky</t>
  </si>
  <si>
    <t>Jmenovitá hodnota úvěrových příslibů, finančních záruk a jiných poskytnutých příslibů</t>
  </si>
  <si>
    <t>Přijaté úvěrové přísliby, finanční záruky a jiné přísliby</t>
  </si>
  <si>
    <t>Loan commitments received, Financial guarantees received, Other commitments received</t>
  </si>
  <si>
    <t>Jmenovitá hodnota derivátů</t>
  </si>
  <si>
    <t>Kumulované ztráty ze znehodnocení a kumulované negativní změny reálné hodnoty z titulu úvěrového rizika u nevýkonných expozic</t>
  </si>
  <si>
    <t>Rezervy na nevýkonné podrozvahové expozice</t>
  </si>
  <si>
    <t>F_31.02 - F 31.02 - Spřízněné strany: náklady a výnosy generované z transakcí</t>
  </si>
  <si>
    <t>Úrokové náklady</t>
  </si>
  <si>
    <t>Náklady na poplatky a provize</t>
  </si>
  <si>
    <t>Zisky nebo (–) ztráty z odúčtování finančních aktiv a závazků neoceňovaných v reálné hodnotě do zisku nebo ztráty</t>
  </si>
  <si>
    <t>Zisky nebo (–) ztráty z odúčtování jiných než finančních aktiv</t>
  </si>
  <si>
    <t>Ztráty ze znehodnocení nebo (–) jejich reverzování u nevýkonných expozic</t>
  </si>
  <si>
    <t>Rezervy nebo (–) zrušení rezerv u nevýkonných expozic</t>
  </si>
  <si>
    <t>F_40.01 - F 40.01 - Struktura skupiny: „členové jednotlivě“</t>
  </si>
  <si>
    <t>Kód subjektu</t>
  </si>
  <si>
    <t>Kód LEI</t>
  </si>
  <si>
    <t>Název subjektu</t>
  </si>
  <si>
    <t>Datum vstupu</t>
  </si>
  <si>
    <t>Akciový kapitál jednotky, do níž se investovalo</t>
  </si>
  <si>
    <t>Vlastní kapitál jednotky, do níž se investovalo</t>
  </si>
  <si>
    <t>Celková aktiva jednotky, do níž se investovalo</t>
  </si>
  <si>
    <t>Zisk nebo (–) ztráta jednotky, do níž se investovalo</t>
  </si>
  <si>
    <t>Sídlo jednotky, do níž se investovalo</t>
  </si>
  <si>
    <t>Sektor jednotky, do níž se investovalo</t>
  </si>
  <si>
    <t>Kód NACE</t>
  </si>
  <si>
    <t>Kumulovaný podíl na vlastním kapitálu (%)</t>
  </si>
  <si>
    <t>Hlasovací práva (%)</t>
  </si>
  <si>
    <t>Struktura skupiny (vztahy)</t>
  </si>
  <si>
    <t>Účetní postup (účetní skupina)</t>
  </si>
  <si>
    <t>Účetní postup (skupina podle CRR)</t>
  </si>
  <si>
    <t>Pořizovací náklady</t>
  </si>
  <si>
    <t>Vazba goodwillu na jednotku, do níž se investovalo</t>
  </si>
  <si>
    <t>Reálná hodnota investic, u nichž se zveřejňují kotované ceny</t>
  </si>
  <si>
    <t>Share of equity interest</t>
  </si>
  <si>
    <t>Share of voting rights</t>
  </si>
  <si>
    <t>Goodwill included in carrying amount</t>
  </si>
  <si>
    <t>Equity instruments issued. Capital</t>
  </si>
  <si>
    <t>Legal entity</t>
  </si>
  <si>
    <t>Name of entity</t>
  </si>
  <si>
    <t>Jurisdiction of incorporation</t>
  </si>
  <si>
    <t>Sektor protistrany</t>
  </si>
  <si>
    <t>Odvětví</t>
  </si>
  <si>
    <t>Struktura skupiny</t>
  </si>
  <si>
    <t>Accounting consolidation code (IFRS Group)</t>
  </si>
  <si>
    <t>Accounting consolidation code (CRR Group)</t>
  </si>
  <si>
    <t>Published price quotations</t>
  </si>
  <si>
    <t>F_40.02 - F 40.02 - Struktura skupiny: „nástroje jednotlivě“</t>
  </si>
  <si>
    <t>Kód holdingové společnosti</t>
  </si>
  <si>
    <t>Kód cenného papíru</t>
  </si>
  <si>
    <t>Kód LEI holdingové společnosti</t>
  </si>
  <si>
    <t>Název holdingové společnosti</t>
  </si>
  <si>
    <t>Security</t>
  </si>
  <si>
    <t>Name of Holding entity</t>
  </si>
  <si>
    <t>F_41.01 - F 41.01 - Hierarchie reálné hodnoty: finanční nástroje v naběhlé hodnotě</t>
  </si>
  <si>
    <t>017</t>
  </si>
  <si>
    <t>023</t>
  </si>
  <si>
    <t>024</t>
  </si>
  <si>
    <t>033</t>
  </si>
  <si>
    <t>069</t>
  </si>
  <si>
    <t>F_41.02 - F 41.02 - Použití opce na reálnou hodnotou</t>
  </si>
  <si>
    <t>Účetní neshoda</t>
  </si>
  <si>
    <t>Řízeno na základě reálné hodnoty</t>
  </si>
  <si>
    <t>Řízeno u úvěrového rizika</t>
  </si>
  <si>
    <t>Management on a fair value basis</t>
  </si>
  <si>
    <t>Hybrid contract</t>
  </si>
  <si>
    <t>Management for credit risk</t>
  </si>
  <si>
    <t>049</t>
  </si>
  <si>
    <t>F_42.00 - F 42.00 Tangible and intangible assets: carrying amount by measurement method</t>
  </si>
  <si>
    <t>of which: right-of-use assets</t>
  </si>
  <si>
    <t>Right-of-use assets (leased assets)</t>
  </si>
  <si>
    <t>F_43.00 - F 43.00 - Rezervy</t>
  </si>
  <si>
    <t>Poskytnuté přísliby a záruky podle vnitrostátních GAAP</t>
  </si>
  <si>
    <t>Ostatní poskytnuté přísliby a záruky oceněné podle IAS 37 a poskytnuté záruky oceněné podle IFRS 4</t>
  </si>
  <si>
    <t>Počáteční zůstatek [účetní hodnota na začátku období]</t>
  </si>
  <si>
    <t>Přírůstky, včetně zvýšení stávajících rezerv</t>
  </si>
  <si>
    <t>Additions, including increases in existing provisions (flow)</t>
  </si>
  <si>
    <t>(–) Použité částky</t>
  </si>
  <si>
    <t>Amounts used (flow)</t>
  </si>
  <si>
    <t>(–) Nevyužité částky reverzované během období</t>
  </si>
  <si>
    <t>Unused amounts reversed during the period (flow)</t>
  </si>
  <si>
    <t>Zvýšení diskontované částky [v průběhu času] a vliv změn diskontní sazby</t>
  </si>
  <si>
    <t>Increase in the discounted amount and effect of any change in the discount rate (flow)</t>
  </si>
  <si>
    <t>Ostatní pohyby</t>
  </si>
  <si>
    <t>Changes in Provisions other than Additions, including increases in existing provisions, Amounts used, Unused amounts reversed during the period, Increase in the discounted amount and effect of any change in the discount rate (flow)</t>
  </si>
  <si>
    <t>Konečný zůstatek [účetní hodnota na konci období]</t>
  </si>
  <si>
    <t>F_44.01 - F 44.01 - Složky čistých aktiv a závazků v plánech definovaných požitků</t>
  </si>
  <si>
    <t>Částka</t>
  </si>
  <si>
    <t>Reálná hodnota aktiv v plánu definovaných požitků</t>
  </si>
  <si>
    <t>Defined benefit plan assets</t>
  </si>
  <si>
    <t>Z toho: Finanční nástroje vydané institucí</t>
  </si>
  <si>
    <t>Post-employment benefit plans with defined benefits</t>
  </si>
  <si>
    <t>Dluhové nástroje</t>
  </si>
  <si>
    <t>Tangible assets. Real Estate</t>
  </si>
  <si>
    <t>Ostatní aktiva v plánu definovaných požitků</t>
  </si>
  <si>
    <t>Assets other than Equity instruments, Debt securities, Loans and advances, Tangible assets. Real estate</t>
  </si>
  <si>
    <t>Současná hodnota závazků z definovaných požitků</t>
  </si>
  <si>
    <t>Present value</t>
  </si>
  <si>
    <t>Závazky z definovaných požitků</t>
  </si>
  <si>
    <t>Účinek zastropování aktiv</t>
  </si>
  <si>
    <t>Amounts not recognised as an asset, due to limits of paragraph 58 (b)</t>
  </si>
  <si>
    <t>Čistá aktiva definovaných požitků (účetní hodnota)</t>
  </si>
  <si>
    <t>Rezervy na závazky z penzijních a jiných definovaných požitků po skončení pracovního poměru (účetní hodnota)</t>
  </si>
  <si>
    <t>Doplňková položka: reálná hodnota práva na náhradu vykázaného jako aktivum</t>
  </si>
  <si>
    <t>Right to reimbursement of the expenditure required to settled a defined benefit obligation</t>
  </si>
  <si>
    <t>F_44.02 - F 44.02 - Pohyby závazků z plánů definovaných požitků</t>
  </si>
  <si>
    <t>Počáteční zůstatek [současná hodnota]</t>
  </si>
  <si>
    <t>Náklady na službu v běžném období</t>
  </si>
  <si>
    <t>Current service cost (flow)</t>
  </si>
  <si>
    <t>Interest cost (flow)</t>
  </si>
  <si>
    <t>Vyplacené příspěvky</t>
  </si>
  <si>
    <t>Contributions paid by plan participants (flow)</t>
  </si>
  <si>
    <t>Aktuární (–) zisky nebo ztráty vyplývající ze změn demografických předpokladů</t>
  </si>
  <si>
    <t>Actuarial gains or losses from changes in demographic assumptions (flow)</t>
  </si>
  <si>
    <t>Aktuární (–) zisky nebo ztráty vyplývající ze změn finančních předpokladů</t>
  </si>
  <si>
    <t>Actuarial gains or losses from changes in financial assumptions (flow)</t>
  </si>
  <si>
    <t>Zvýšení nebo (–) snížení na základě změny kurzu cizích měn</t>
  </si>
  <si>
    <t>Foreign currency translation (flow)</t>
  </si>
  <si>
    <t>Vyplacené požitky</t>
  </si>
  <si>
    <t>Benefits paid (flow)</t>
  </si>
  <si>
    <t>Náklady na minulé služby, včetně zisků a ztrát plynoucích z vypořádání</t>
  </si>
  <si>
    <t>Past service cost (flow)</t>
  </si>
  <si>
    <t>Zvýšení nebo (–) snížení vyplývající z podnikových kombinací a zcizení</t>
  </si>
  <si>
    <t>Business combinations or divestitures (flow)</t>
  </si>
  <si>
    <t>Jiná zvýšení nebo (–) snížení</t>
  </si>
  <si>
    <t>Changes in Defined benefit obligations other than Current and past service cost, Interest cost, Contributions paid by plan participants, Actuarial gains and losses, Foreign currency translation, Benefits paid, Business combinations or divestiture (flow)</t>
  </si>
  <si>
    <t>Konečný zůstatek (současná hodnota)</t>
  </si>
  <si>
    <t>F_44.03 - F 44.03 Staff expenses by type of benefits</t>
  </si>
  <si>
    <t>Penzijní a podobné náklady</t>
  </si>
  <si>
    <t>Úhrady vázané na akcie</t>
  </si>
  <si>
    <t>Wages and salaries</t>
  </si>
  <si>
    <t>Social security contributions</t>
  </si>
  <si>
    <t>Severance payments</t>
  </si>
  <si>
    <t>Other types of staff expenses</t>
  </si>
  <si>
    <t>Staff expenses other than pension and similar expenses, share based payments, wages and salaries, social security contributions and severance payments</t>
  </si>
  <si>
    <t>STAFF EXPENSES</t>
  </si>
  <si>
    <t>F_44.04 - F 44.04 Staff expenses by category of remuneration and category of staff</t>
  </si>
  <si>
    <t>Total staff</t>
  </si>
  <si>
    <t>of which: Identified staff</t>
  </si>
  <si>
    <t>of which: Management body (in its management function) and senior management</t>
  </si>
  <si>
    <t>of which: Management body (in its supervisory function)</t>
  </si>
  <si>
    <t>Identified staff</t>
  </si>
  <si>
    <t>Management body (in its management function), senior management</t>
  </si>
  <si>
    <t>Management body (in its supervisory function)</t>
  </si>
  <si>
    <t>Fixed remuneration</t>
  </si>
  <si>
    <t>Variable remuneration</t>
  </si>
  <si>
    <t>Staff expenses other than remuneration</t>
  </si>
  <si>
    <t>Staff expenses</t>
  </si>
  <si>
    <t>Number of staff</t>
  </si>
  <si>
    <t>F_45.01 - F 45.01 - Zisky nebo ztráty z finančních aktiv a závazků v reálné hodnotě vykázané do zisku nebo ztráty podle účetního portfolia</t>
  </si>
  <si>
    <t>ZISKY NEBO (–) ZTRÁTY Z FINANČNÍCH AKTIV A ZÁVAZKŮ V REÁLNÉ HODNOTĚ VYKÁZANÉ DO ZISKU NEBO ZTRÁTY</t>
  </si>
  <si>
    <t>F_45.02 - F 45.02 - Zisky nebo ztráty z odúčtování nefinančních aktiv</t>
  </si>
  <si>
    <t xml:space="preserve">Zisky nebo ztráty z odúčtování nefinančních aktiv </t>
  </si>
  <si>
    <t>F_45.03 - F 45.03 - Ostatní provozní výnosy a náklady</t>
  </si>
  <si>
    <t>Změna reálné hodnoty hmotných aktiv stanovené pomocí modelu reálné hodnoty</t>
  </si>
  <si>
    <t>Investment property. Fair value model, Property, plan and equipment. Fair value model</t>
  </si>
  <si>
    <t>Other operating. Generated by tangible assets. Changes in fair value</t>
  </si>
  <si>
    <t>Other operating. Generated by tangible assets. Other than changes in fair value</t>
  </si>
  <si>
    <t>Operační leasing jiný než investiční nemovitý majetek</t>
  </si>
  <si>
    <t>Other operating. Other than generated by tangible assets</t>
  </si>
  <si>
    <t>Ostatní provozní výnosy a náklady</t>
  </si>
  <si>
    <t>F_46.00 - F 46.00 - Výkaz změn vlastního kapitálu</t>
  </si>
  <si>
    <t>Menšinové podíly</t>
  </si>
  <si>
    <t>075</t>
  </si>
  <si>
    <t>Počáteční zůstatek [před přepracováním]</t>
  </si>
  <si>
    <t>Carrying amount [before restatement]</t>
  </si>
  <si>
    <t>Vliv oprav chyb</t>
  </si>
  <si>
    <t>Dopady změn účetních postupů</t>
  </si>
  <si>
    <t>Počáteční zůstatek (běžné období)</t>
  </si>
  <si>
    <t>Emise kmenových akcií</t>
  </si>
  <si>
    <t>Issuance of ordinary shares (flow)</t>
  </si>
  <si>
    <t>Emise prioritních akcií</t>
  </si>
  <si>
    <t>Issuance of preference shares (flow)</t>
  </si>
  <si>
    <t>Emise jiných kapitálových nástrojů</t>
  </si>
  <si>
    <t>Issuance of equity Instruments other than capital instruments (flow)</t>
  </si>
  <si>
    <t>Uplatnění nebo vypršení jiných vydaných kapitálových nástrojů</t>
  </si>
  <si>
    <t>Exercise/Expiration of equity Instruments other than capital Instruments (flow)</t>
  </si>
  <si>
    <t>Konverze dluhu na vlastní kapitál</t>
  </si>
  <si>
    <t>Conversion of debt to equity (flow)</t>
  </si>
  <si>
    <t>Snížení kapitálu</t>
  </si>
  <si>
    <t>Capital Reduction (flow)</t>
  </si>
  <si>
    <t>Dividendy</t>
  </si>
  <si>
    <t>Dividends (flow)</t>
  </si>
  <si>
    <t>Nákup vlastních akcií</t>
  </si>
  <si>
    <t>Purchase of Treasury Shares (flow)</t>
  </si>
  <si>
    <t>Prodej nebo zrušení vlastních akcií</t>
  </si>
  <si>
    <t>Sale/Cancellation of Treasury Shares (flow)</t>
  </si>
  <si>
    <t>Reklasifikace finančních nástrojů z vlastního kapitálu do závazků</t>
  </si>
  <si>
    <t>Reclassification of financial instruments from equity to liability (flow)</t>
  </si>
  <si>
    <t>Reklasifikace finančních nástrojů ze závazků do vlastního kapitálu</t>
  </si>
  <si>
    <t>Reclassification of financial instruments from liability to equity (flow)</t>
  </si>
  <si>
    <t>Převody mezi složkami vlastního kapitálu</t>
  </si>
  <si>
    <t>Transfers among components of Equity (flow)</t>
  </si>
  <si>
    <t>Zvýšení nebo (–) snížení vlastního kapitálu vyplývající z podnikových kombinací</t>
  </si>
  <si>
    <t>Changes in Equity from business combinations (flow)</t>
  </si>
  <si>
    <t>Changes in Equity from share based payments (flow)</t>
  </si>
  <si>
    <t>Jiná zvýšení nebo (–) snížení vlastního kapitálu</t>
  </si>
  <si>
    <t>Changes in equity other than those explicitly reported (flow)</t>
  </si>
  <si>
    <t>Total comprehensive income for the year (flow)</t>
  </si>
  <si>
    <t>Konečný zůstatek (běžné období)</t>
  </si>
  <si>
    <t>F_47.00 - F 47.00 Loans and advances: Average duration and recovery periods</t>
  </si>
  <si>
    <t>of which: loans collateralised by residential immovable property</t>
  </si>
  <si>
    <t>of which: Commercial Real Estate (CRE) loans</t>
  </si>
  <si>
    <t>All counterparties</t>
  </si>
  <si>
    <t>Non-performing loans and advances: weighted average time since past due date (in years)</t>
  </si>
  <si>
    <t>Weighted average of time past due</t>
  </si>
  <si>
    <t>Net cumulated recoveries from litigation procedures concluded during the period</t>
  </si>
  <si>
    <t>Gross carrying amount reduction from litigation procedures concluded during the period</t>
  </si>
  <si>
    <t>Gross carrying amount of exposures  derecognised due to litigation procedures concluded during the period</t>
  </si>
  <si>
    <t>Average duration of litigation procedures concluded in the period (in years)</t>
  </si>
  <si>
    <t>Average duration of litigation procedures concluded during the period</t>
  </si>
  <si>
    <t>@</t>
  </si>
  <si>
    <t>X</t>
  </si>
  <si>
    <t>30.09.2020</t>
  </si>
  <si>
    <t>x2</t>
  </si>
  <si>
    <t>x6</t>
  </si>
  <si>
    <t>CZ (Česká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</si>
</sst>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b/>
      <sz val="8"/>
      <color rgb="FF000000"/>
      <name val="Arial"/>
      <family val="2"/>
      <charset val="238"/>
    </font>
    <font>
      <sz val="8"/>
      <color rgb="FF000000"/>
      <name val="Arial"/>
      <family val="2"/>
      <charset val="238"/>
    </font>
    <font>
      <b/>
      <sz val="9"/>
      <color rgb="FF000000"/>
      <name val="Arial"/>
      <family val="2"/>
      <charset val="238"/>
    </font>
    <font>
      <sz val="9"/>
      <color rgb="FF000000"/>
      <name val="Arial"/>
      <family val="2"/>
      <charset val="238"/>
    </font>
    <font>
      <b/>
      <sz val="8"/>
      <color rgb="FF008000"/>
      <name val="Arial"/>
      <family val="2"/>
      <charset val="238"/>
    </font>
    <font>
      <b/>
      <sz val="8"/>
      <color rgb="FFFF0000"/>
      <name val="Arial"/>
      <family val="2"/>
      <charset val="238"/>
    </font>
  </fonts>
  <fills count="5">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applyAlignment="0"/>
  </cellStyleXfs>
  <cellXfs count="27">
    <xf numFmtId="0" fontId="0" fillId="0" borderId="0" xfId="0" applyFont="1" applyAlignment="1"/>
    <xf numFmtId="49" fontId="3" fillId="0" borderId="0" xfId="0" applyNumberFormat="1" applyFont="1" applyFill="1" applyAlignment="1">
      <alignment horizontal="left"/>
    </xf>
    <xf numFmtId="49" fontId="2" fillId="0" borderId="0" xfId="0" applyNumberFormat="1" applyFont="1" applyFill="1" applyAlignment="1"/>
    <xf numFmtId="49" fontId="4" fillId="0" borderId="0" xfId="0" applyNumberFormat="1" applyFont="1" applyFill="1" applyAlignment="1"/>
    <xf numFmtId="49" fontId="5" fillId="0" borderId="0" xfId="0" applyNumberFormat="1" applyFont="1" applyFill="1" applyAlignment="1"/>
    <xf numFmtId="49" fontId="2"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xf>
    <xf numFmtId="49" fontId="6" fillId="0" borderId="1" xfId="0" applyNumberFormat="1" applyFont="1" applyFill="1" applyBorder="1" applyAlignment="1">
      <alignment horizontal="center"/>
    </xf>
    <xf numFmtId="49" fontId="6" fillId="0" borderId="0" xfId="0" applyNumberFormat="1" applyFont="1" applyFill="1" applyAlignment="1"/>
    <xf numFmtId="49" fontId="2" fillId="0" borderId="1" xfId="0" applyNumberFormat="1" applyFont="1" applyFill="1" applyBorder="1" applyAlignment="1">
      <alignment horizontal="left"/>
    </xf>
    <xf numFmtId="0" fontId="2" fillId="0" borderId="2" xfId="0" applyFont="1" applyFill="1" applyBorder="1" applyAlignment="1"/>
    <xf numFmtId="0" fontId="4" fillId="0" borderId="0" xfId="0" applyFont="1" applyFill="1" applyAlignment="1"/>
    <xf numFmtId="0" fontId="2" fillId="0" borderId="0" xfId="0" applyFont="1" applyFill="1" applyAlignment="1">
      <alignment horizontal="center" vertical="center" wrapText="1"/>
    </xf>
    <xf numFmtId="0" fontId="6" fillId="0" borderId="0" xfId="0" applyFont="1" applyFill="1" applyAlignment="1"/>
    <xf numFmtId="49" fontId="2" fillId="0" borderId="1" xfId="0" applyNumberFormat="1" applyFont="1" applyFill="1" applyBorder="1" applyAlignment="1">
      <alignment horizontal="left" indent="1"/>
    </xf>
    <xf numFmtId="49" fontId="2" fillId="0" borderId="1" xfId="0" applyNumberFormat="1" applyFont="1" applyFill="1" applyBorder="1" applyAlignment="1">
      <alignment horizontal="left" indent="2"/>
    </xf>
    <xf numFmtId="49" fontId="1" fillId="0" borderId="1" xfId="0" applyNumberFormat="1" applyFont="1" applyFill="1" applyBorder="1" applyAlignment="1">
      <alignment horizontal="center"/>
    </xf>
    <xf numFmtId="49" fontId="2" fillId="0" borderId="1" xfId="0" applyNumberFormat="1" applyFont="1" applyFill="1" applyBorder="1" applyAlignment="1">
      <alignment horizontal="left" indent="3"/>
    </xf>
    <xf numFmtId="49" fontId="2" fillId="0" borderId="1" xfId="0" applyNumberFormat="1" applyFont="1" applyFill="1" applyBorder="1" applyAlignment="1">
      <alignment horizontal="left" indent="4"/>
    </xf>
    <xf numFmtId="49" fontId="2" fillId="0" borderId="1" xfId="0" applyNumberFormat="1" applyFont="1" applyFill="1" applyBorder="1" applyAlignment="1">
      <alignment horizontal="left" indent="5"/>
    </xf>
    <xf numFmtId="49" fontId="2" fillId="0" borderId="1" xfId="0" applyNumberFormat="1" applyFont="1" applyFill="1" applyBorder="1" applyAlignment="1">
      <alignment horizontal="center"/>
    </xf>
    <xf numFmtId="49" fontId="2" fillId="2" borderId="1" xfId="0" applyNumberFormat="1" applyFont="1" applyFill="1" applyBorder="1" applyAlignment="1">
      <alignment horizontal="left"/>
    </xf>
    <xf numFmtId="3" fontId="2" fillId="3" borderId="1" xfId="0" applyNumberFormat="1" applyFont="1" applyFill="1" applyBorder="1" applyAlignment="1">
      <alignment horizontal="right"/>
    </xf>
    <xf numFmtId="3" fontId="2" fillId="4" borderId="1" xfId="0" applyNumberFormat="1" applyFont="1" applyFill="1" applyBorder="1" applyAlignment="1">
      <alignment horizontal="right"/>
    </xf>
    <xf numFmtId="49" fontId="1" fillId="0" borderId="1" xfId="0" applyNumberFormat="1" applyFont="1" applyBorder="1" applyAlignment="1">
      <alignment horizontal="center"/>
    </xf>
    <xf numFmtId="3" fontId="2" fillId="0" borderId="0" xfId="0" applyNumberFormat="1" applyFont="1" applyFill="1" applyAlignment="1"/>
  </cellXfs>
  <cellStyles count="1">
    <cellStyle name="Normální"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118"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F9"/>
  <sheetViews>
    <sheetView workbookViewId="0">
      <pane xSplit="5" ySplit="7" topLeftCell="F8" activePane="bottomRight" state="frozen"/>
      <selection pane="topRight"/>
      <selection pane="bottomLeft"/>
      <selection pane="bottomRight" activeCell="H7" sqref="H7:H8"/>
    </sheetView>
  </sheetViews>
  <sheetFormatPr defaultColWidth="16.7109375" defaultRowHeight="11.25" x14ac:dyDescent="0.2"/>
  <cols>
    <col min="1" max="1" width="9.140625" style="2" customWidth="1"/>
    <col min="2" max="2" width="12.85546875" style="2" bestFit="1" customWidth="1"/>
    <col min="3" max="4" width="9.140625" style="2" hidden="1" customWidth="1"/>
    <col min="5" max="5" width="16.7109375" style="2" customWidth="1"/>
    <col min="6" max="16384" width="16.7109375" style="2"/>
  </cols>
  <sheetData>
    <row r="1" spans="1:6" ht="12" x14ac:dyDescent="0.2">
      <c r="A1" s="1" t="s">
        <v>0</v>
      </c>
      <c r="F1" s="3" t="s">
        <v>1734</v>
      </c>
    </row>
    <row r="2" spans="1:6" x14ac:dyDescent="0.2">
      <c r="A2" s="4"/>
      <c r="E2" s="4"/>
      <c r="F2" s="4"/>
    </row>
    <row r="5" spans="1:6" s="5" customFormat="1" x14ac:dyDescent="0.25"/>
    <row r="6" spans="1:6" s="5" customFormat="1" x14ac:dyDescent="0.25">
      <c r="F6" s="6" t="s">
        <v>1</v>
      </c>
    </row>
    <row r="7" spans="1:6" s="9" customFormat="1" x14ac:dyDescent="0.2">
      <c r="A7" s="2"/>
      <c r="B7" s="2"/>
      <c r="C7" s="2"/>
      <c r="D7" s="2"/>
      <c r="E7" s="7" t="s">
        <v>1732</v>
      </c>
      <c r="F7" s="8" t="s">
        <v>2</v>
      </c>
    </row>
    <row r="8" spans="1:6" x14ac:dyDescent="0.2">
      <c r="B8" s="10" t="s">
        <v>3</v>
      </c>
      <c r="C8" s="10" t="s">
        <v>4</v>
      </c>
      <c r="D8" s="10" t="s">
        <v>5</v>
      </c>
      <c r="E8" s="8" t="s">
        <v>2</v>
      </c>
      <c r="F8" s="22" t="s">
        <v>1735</v>
      </c>
    </row>
    <row r="9" spans="1:6" x14ac:dyDescent="0.2">
      <c r="B9" s="10" t="s">
        <v>6</v>
      </c>
      <c r="C9" s="10" t="s">
        <v>6</v>
      </c>
      <c r="D9" s="10" t="s">
        <v>5</v>
      </c>
      <c r="E9" s="8" t="s">
        <v>7</v>
      </c>
      <c r="F9" s="22" t="s">
        <v>1736</v>
      </c>
    </row>
  </sheetData>
  <printOptions gridLines="1" gridLinesSet="0"/>
  <pageMargins left="0.7" right="0.7" top="0.75" bottom="0.75" header="0.3" footer="0.3"/>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tabColor indexed="23"/>
  </sheetPr>
  <dimension ref="A1:Q33"/>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7.7109375" style="11" bestFit="1" customWidth="1"/>
    <col min="3" max="6" width="9.140625" style="11" hidden="1" customWidth="1"/>
    <col min="7" max="7" width="8.7109375" style="11" customWidth="1"/>
    <col min="8" max="17" width="16.7109375" style="11" customWidth="1"/>
    <col min="18" max="16384" width="8.85546875" style="11"/>
  </cols>
  <sheetData>
    <row r="1" spans="1:17" ht="12" x14ac:dyDescent="0.2">
      <c r="A1" s="1" t="s">
        <v>492</v>
      </c>
      <c r="F1" s="12" t="s">
        <v>1734</v>
      </c>
    </row>
    <row r="5" spans="1:17" s="13" customFormat="1" x14ac:dyDescent="0.25"/>
    <row r="6" spans="1:17" s="13" customFormat="1" ht="22.5" x14ac:dyDescent="0.25">
      <c r="H6" s="6" t="s">
        <v>9</v>
      </c>
      <c r="I6" s="6" t="s">
        <v>493</v>
      </c>
      <c r="J6" s="6"/>
      <c r="K6" s="6"/>
      <c r="L6" s="6"/>
      <c r="M6" s="6" t="s">
        <v>494</v>
      </c>
      <c r="N6" s="6"/>
      <c r="O6" s="6"/>
      <c r="P6" s="6" t="s">
        <v>495</v>
      </c>
      <c r="Q6" s="6" t="s">
        <v>496</v>
      </c>
    </row>
    <row r="7" spans="1:17" s="13" customFormat="1" ht="78.75" x14ac:dyDescent="0.25">
      <c r="H7" s="6"/>
      <c r="I7" s="6" t="s">
        <v>497</v>
      </c>
      <c r="J7" s="6"/>
      <c r="K7" s="6" t="s">
        <v>498</v>
      </c>
      <c r="L7" s="6" t="s">
        <v>499</v>
      </c>
      <c r="M7" s="6" t="s">
        <v>497</v>
      </c>
      <c r="N7" s="6" t="s">
        <v>498</v>
      </c>
      <c r="O7" s="6" t="s">
        <v>499</v>
      </c>
      <c r="P7" s="6"/>
      <c r="Q7" s="6"/>
    </row>
    <row r="8" spans="1:17" s="13" customFormat="1" ht="33.75" x14ac:dyDescent="0.25">
      <c r="H8" s="6"/>
      <c r="I8" s="6"/>
      <c r="J8" s="6" t="s">
        <v>500</v>
      </c>
      <c r="K8" s="6"/>
      <c r="L8" s="6"/>
      <c r="M8" s="6"/>
      <c r="N8" s="6"/>
      <c r="O8" s="6"/>
      <c r="P8" s="6"/>
      <c r="Q8" s="6"/>
    </row>
    <row r="9" spans="1:17" hidden="1" x14ac:dyDescent="0.2">
      <c r="H9" s="10"/>
      <c r="I9" s="10"/>
      <c r="J9" s="10" t="s">
        <v>493</v>
      </c>
      <c r="K9" s="10"/>
      <c r="L9" s="10"/>
      <c r="M9" s="10"/>
      <c r="N9" s="10"/>
      <c r="O9" s="10"/>
      <c r="P9" s="10"/>
      <c r="Q9" s="10"/>
    </row>
    <row r="10" spans="1:17" hidden="1" x14ac:dyDescent="0.2">
      <c r="H10" s="10"/>
      <c r="I10" s="10" t="s">
        <v>493</v>
      </c>
      <c r="J10" s="10" t="s">
        <v>10</v>
      </c>
      <c r="K10" s="10" t="s">
        <v>493</v>
      </c>
      <c r="L10" s="10" t="s">
        <v>493</v>
      </c>
      <c r="M10" s="10" t="s">
        <v>494</v>
      </c>
      <c r="N10" s="10" t="s">
        <v>494</v>
      </c>
      <c r="O10" s="10" t="s">
        <v>494</v>
      </c>
      <c r="P10" s="10"/>
      <c r="Q10" s="10"/>
    </row>
    <row r="11" spans="1:17" hidden="1" x14ac:dyDescent="0.2">
      <c r="H11" s="10" t="s">
        <v>9</v>
      </c>
      <c r="I11" s="10" t="s">
        <v>10</v>
      </c>
      <c r="J11" s="10" t="s">
        <v>501</v>
      </c>
      <c r="K11" s="10" t="s">
        <v>10</v>
      </c>
      <c r="L11" s="10" t="s">
        <v>10</v>
      </c>
      <c r="M11" s="10" t="s">
        <v>10</v>
      </c>
      <c r="N11" s="10" t="s">
        <v>10</v>
      </c>
      <c r="O11" s="10" t="s">
        <v>10</v>
      </c>
      <c r="P11" s="10" t="s">
        <v>502</v>
      </c>
      <c r="Q11" s="10" t="s">
        <v>503</v>
      </c>
    </row>
    <row r="12" spans="1:17" hidden="1" x14ac:dyDescent="0.2">
      <c r="H12" s="10" t="s">
        <v>10</v>
      </c>
      <c r="I12" s="10" t="s">
        <v>501</v>
      </c>
      <c r="J12" s="10" t="s">
        <v>504</v>
      </c>
      <c r="K12" s="10" t="s">
        <v>505</v>
      </c>
      <c r="L12" s="10" t="s">
        <v>506</v>
      </c>
      <c r="M12" s="10" t="s">
        <v>501</v>
      </c>
      <c r="N12" s="10" t="s">
        <v>505</v>
      </c>
      <c r="O12" s="10" t="s">
        <v>506</v>
      </c>
      <c r="P12" s="10" t="s">
        <v>5</v>
      </c>
      <c r="Q12" s="10" t="s">
        <v>5</v>
      </c>
    </row>
    <row r="13" spans="1:17" x14ac:dyDescent="0.2">
      <c r="G13" s="7" t="s">
        <v>1732</v>
      </c>
      <c r="H13" s="8" t="s">
        <v>2</v>
      </c>
      <c r="I13" s="8" t="s">
        <v>507</v>
      </c>
      <c r="J13" s="8" t="s">
        <v>7</v>
      </c>
      <c r="K13" s="8" t="s">
        <v>22</v>
      </c>
      <c r="L13" s="8" t="s">
        <v>25</v>
      </c>
      <c r="M13" s="8" t="s">
        <v>28</v>
      </c>
      <c r="N13" s="8" t="s">
        <v>30</v>
      </c>
      <c r="O13" s="8" t="s">
        <v>32</v>
      </c>
      <c r="P13" s="8" t="s">
        <v>34</v>
      </c>
      <c r="Q13" s="8" t="s">
        <v>35</v>
      </c>
    </row>
    <row r="14" spans="1:17" x14ac:dyDescent="0.2">
      <c r="B14" s="10" t="s">
        <v>53</v>
      </c>
      <c r="C14" s="10"/>
      <c r="D14" s="10"/>
      <c r="E14" s="10" t="s">
        <v>53</v>
      </c>
      <c r="F14" s="10" t="s">
        <v>43</v>
      </c>
      <c r="G14" s="8" t="s">
        <v>151</v>
      </c>
      <c r="H14" s="23" t="str">
        <f>IF(SUM(H15,H19,H25)&lt;&gt;0,SUM(H15,H19,H25),"")</f>
        <v/>
      </c>
      <c r="I14" s="23" t="str">
        <f t="shared" ref="I14:Q14" si="0">IF(SUM(I19,I25)&lt;&gt;0,SUM(I19,I25),"")</f>
        <v/>
      </c>
      <c r="J14" s="23" t="str">
        <f t="shared" si="0"/>
        <v/>
      </c>
      <c r="K14" s="23" t="str">
        <f t="shared" si="0"/>
        <v/>
      </c>
      <c r="L14" s="23" t="str">
        <f t="shared" si="0"/>
        <v/>
      </c>
      <c r="M14" s="23" t="str">
        <f t="shared" si="0"/>
        <v/>
      </c>
      <c r="N14" s="23" t="str">
        <f t="shared" si="0"/>
        <v/>
      </c>
      <c r="O14" s="23" t="str">
        <f t="shared" si="0"/>
        <v/>
      </c>
      <c r="P14" s="23" t="str">
        <f t="shared" si="0"/>
        <v/>
      </c>
      <c r="Q14" s="23" t="str">
        <f t="shared" si="0"/>
        <v/>
      </c>
    </row>
    <row r="15" spans="1:17" x14ac:dyDescent="0.2">
      <c r="B15" s="15" t="s">
        <v>31</v>
      </c>
      <c r="C15" s="10"/>
      <c r="D15" s="10"/>
      <c r="E15" s="10" t="s">
        <v>53</v>
      </c>
      <c r="F15" s="10" t="s">
        <v>31</v>
      </c>
      <c r="G15" s="8" t="s">
        <v>2</v>
      </c>
      <c r="H15" s="23" t="str">
        <f>IF('F_01.01'!I34&lt;&gt;0,'F_01.01'!I34,"")</f>
        <v/>
      </c>
      <c r="I15" s="17" t="s">
        <v>1733</v>
      </c>
      <c r="J15" s="17" t="s">
        <v>1733</v>
      </c>
      <c r="K15" s="17" t="s">
        <v>1733</v>
      </c>
      <c r="L15" s="17" t="s">
        <v>1733</v>
      </c>
      <c r="M15" s="17" t="s">
        <v>1733</v>
      </c>
      <c r="N15" s="17" t="s">
        <v>1733</v>
      </c>
      <c r="O15" s="17" t="s">
        <v>1733</v>
      </c>
      <c r="P15" s="17" t="s">
        <v>1733</v>
      </c>
      <c r="Q15" s="17" t="s">
        <v>1733</v>
      </c>
    </row>
    <row r="16" spans="1:17" x14ac:dyDescent="0.2">
      <c r="B16" s="16" t="s">
        <v>479</v>
      </c>
      <c r="C16" s="10"/>
      <c r="D16" s="10" t="s">
        <v>53</v>
      </c>
      <c r="E16" s="10" t="s">
        <v>24</v>
      </c>
      <c r="F16" s="10" t="s">
        <v>31</v>
      </c>
      <c r="G16" s="8" t="s">
        <v>7</v>
      </c>
      <c r="H16" s="24"/>
      <c r="I16" s="17" t="s">
        <v>1733</v>
      </c>
      <c r="J16" s="17" t="s">
        <v>1733</v>
      </c>
      <c r="K16" s="17" t="s">
        <v>1733</v>
      </c>
      <c r="L16" s="17" t="s">
        <v>1733</v>
      </c>
      <c r="M16" s="17" t="s">
        <v>1733</v>
      </c>
      <c r="N16" s="17" t="s">
        <v>1733</v>
      </c>
      <c r="O16" s="17" t="s">
        <v>1733</v>
      </c>
      <c r="P16" s="17" t="s">
        <v>1733</v>
      </c>
      <c r="Q16" s="17" t="s">
        <v>1733</v>
      </c>
    </row>
    <row r="17" spans="2:17" x14ac:dyDescent="0.2">
      <c r="B17" s="16" t="s">
        <v>480</v>
      </c>
      <c r="C17" s="10"/>
      <c r="D17" s="10" t="s">
        <v>53</v>
      </c>
      <c r="E17" s="10" t="s">
        <v>481</v>
      </c>
      <c r="F17" s="10" t="s">
        <v>31</v>
      </c>
      <c r="G17" s="8" t="s">
        <v>22</v>
      </c>
      <c r="H17" s="24"/>
      <c r="I17" s="17" t="s">
        <v>1733</v>
      </c>
      <c r="J17" s="17" t="s">
        <v>1733</v>
      </c>
      <c r="K17" s="17" t="s">
        <v>1733</v>
      </c>
      <c r="L17" s="17" t="s">
        <v>1733</v>
      </c>
      <c r="M17" s="17" t="s">
        <v>1733</v>
      </c>
      <c r="N17" s="17" t="s">
        <v>1733</v>
      </c>
      <c r="O17" s="17" t="s">
        <v>1733</v>
      </c>
      <c r="P17" s="17" t="s">
        <v>1733</v>
      </c>
      <c r="Q17" s="17" t="s">
        <v>1733</v>
      </c>
    </row>
    <row r="18" spans="2:17" x14ac:dyDescent="0.2">
      <c r="B18" s="16" t="s">
        <v>482</v>
      </c>
      <c r="C18" s="10"/>
      <c r="D18" s="10" t="s">
        <v>53</v>
      </c>
      <c r="E18" s="10" t="s">
        <v>483</v>
      </c>
      <c r="F18" s="10" t="s">
        <v>31</v>
      </c>
      <c r="G18" s="8" t="s">
        <v>25</v>
      </c>
      <c r="H18" s="24"/>
      <c r="I18" s="17" t="s">
        <v>1733</v>
      </c>
      <c r="J18" s="17" t="s">
        <v>1733</v>
      </c>
      <c r="K18" s="17" t="s">
        <v>1733</v>
      </c>
      <c r="L18" s="17" t="s">
        <v>1733</v>
      </c>
      <c r="M18" s="17" t="s">
        <v>1733</v>
      </c>
      <c r="N18" s="17" t="s">
        <v>1733</v>
      </c>
      <c r="O18" s="17" t="s">
        <v>1733</v>
      </c>
      <c r="P18" s="17" t="s">
        <v>1733</v>
      </c>
      <c r="Q18" s="17" t="s">
        <v>1733</v>
      </c>
    </row>
    <row r="19" spans="2:17" x14ac:dyDescent="0.2">
      <c r="B19" s="15" t="s">
        <v>33</v>
      </c>
      <c r="C19" s="10"/>
      <c r="D19" s="10"/>
      <c r="E19" s="10" t="s">
        <v>53</v>
      </c>
      <c r="F19" s="10" t="s">
        <v>33</v>
      </c>
      <c r="G19" s="8" t="s">
        <v>28</v>
      </c>
      <c r="H19" s="23" t="str">
        <f>IF(SUM(H20,H21,H22,H23,H24)&lt;&gt;0,SUM(H20,H21,H22,H23,H24),"")</f>
        <v/>
      </c>
      <c r="I19" s="23" t="str">
        <f t="shared" ref="I19:Q19" si="1">IF(I20+I21+I22+I23+I24&lt;&gt;0,I20+I21+I22+I23+I24,"")</f>
        <v/>
      </c>
      <c r="J19" s="23" t="str">
        <f t="shared" si="1"/>
        <v/>
      </c>
      <c r="K19" s="23" t="str">
        <f t="shared" si="1"/>
        <v/>
      </c>
      <c r="L19" s="23" t="str">
        <f t="shared" si="1"/>
        <v/>
      </c>
      <c r="M19" s="23" t="str">
        <f t="shared" si="1"/>
        <v/>
      </c>
      <c r="N19" s="23" t="str">
        <f t="shared" si="1"/>
        <v/>
      </c>
      <c r="O19" s="23" t="str">
        <f t="shared" si="1"/>
        <v/>
      </c>
      <c r="P19" s="23" t="str">
        <f t="shared" si="1"/>
        <v/>
      </c>
      <c r="Q19" s="23" t="str">
        <f t="shared" si="1"/>
        <v/>
      </c>
    </row>
    <row r="20" spans="2:17" x14ac:dyDescent="0.2">
      <c r="B20" s="16" t="s">
        <v>19</v>
      </c>
      <c r="C20" s="10"/>
      <c r="D20" s="10" t="s">
        <v>53</v>
      </c>
      <c r="E20" s="10" t="s">
        <v>19</v>
      </c>
      <c r="F20" s="10" t="s">
        <v>33</v>
      </c>
      <c r="G20" s="8" t="s">
        <v>30</v>
      </c>
      <c r="H20" s="23" t="str">
        <f>IF(I20+K20+L20+M20+N20+O20&lt;&gt;0,I20+K20+L20+M20+N20+O20,"")</f>
        <v/>
      </c>
      <c r="I20" s="24"/>
      <c r="J20" s="24"/>
      <c r="K20" s="24"/>
      <c r="L20" s="24"/>
      <c r="M20" s="24"/>
      <c r="N20" s="24"/>
      <c r="O20" s="24"/>
      <c r="P20" s="24"/>
      <c r="Q20" s="24"/>
    </row>
    <row r="21" spans="2:17" x14ac:dyDescent="0.2">
      <c r="B21" s="16" t="s">
        <v>484</v>
      </c>
      <c r="C21" s="10"/>
      <c r="D21" s="10" t="s">
        <v>53</v>
      </c>
      <c r="E21" s="10" t="s">
        <v>484</v>
      </c>
      <c r="F21" s="10" t="s">
        <v>33</v>
      </c>
      <c r="G21" s="8" t="s">
        <v>32</v>
      </c>
      <c r="H21" s="23" t="str">
        <f>IF(I21+K21+L21+M21+N21+O21&lt;&gt;0,I21+K21+L21+M21+N21+O21,"")</f>
        <v/>
      </c>
      <c r="I21" s="24"/>
      <c r="J21" s="24"/>
      <c r="K21" s="24"/>
      <c r="L21" s="24"/>
      <c r="M21" s="24"/>
      <c r="N21" s="24"/>
      <c r="O21" s="24"/>
      <c r="P21" s="24"/>
      <c r="Q21" s="24"/>
    </row>
    <row r="22" spans="2:17" x14ac:dyDescent="0.2">
      <c r="B22" s="16" t="s">
        <v>24</v>
      </c>
      <c r="C22" s="10"/>
      <c r="D22" s="10" t="s">
        <v>53</v>
      </c>
      <c r="E22" s="10" t="s">
        <v>24</v>
      </c>
      <c r="F22" s="10" t="s">
        <v>33</v>
      </c>
      <c r="G22" s="8" t="s">
        <v>34</v>
      </c>
      <c r="H22" s="23" t="str">
        <f>IF(I22+K22+L22+M22+N22+O22&lt;&gt;0,I22+K22+L22+M22+N22+O22,"")</f>
        <v/>
      </c>
      <c r="I22" s="24"/>
      <c r="J22" s="24"/>
      <c r="K22" s="24"/>
      <c r="L22" s="24"/>
      <c r="M22" s="24"/>
      <c r="N22" s="24"/>
      <c r="O22" s="24"/>
      <c r="P22" s="24"/>
      <c r="Q22" s="24"/>
    </row>
    <row r="23" spans="2:17" x14ac:dyDescent="0.2">
      <c r="B23" s="16" t="s">
        <v>485</v>
      </c>
      <c r="C23" s="10"/>
      <c r="D23" s="10" t="s">
        <v>53</v>
      </c>
      <c r="E23" s="10" t="s">
        <v>481</v>
      </c>
      <c r="F23" s="10" t="s">
        <v>33</v>
      </c>
      <c r="G23" s="8" t="s">
        <v>35</v>
      </c>
      <c r="H23" s="23" t="str">
        <f>IF(I23+K23+L23+M23+N23+O23&lt;&gt;0,I23+K23+L23+M23+N23+O23,"")</f>
        <v/>
      </c>
      <c r="I23" s="24"/>
      <c r="J23" s="24"/>
      <c r="K23" s="24"/>
      <c r="L23" s="24"/>
      <c r="M23" s="24"/>
      <c r="N23" s="24"/>
      <c r="O23" s="24"/>
      <c r="P23" s="24"/>
      <c r="Q23" s="24"/>
    </row>
    <row r="24" spans="2:17" x14ac:dyDescent="0.2">
      <c r="B24" s="16" t="s">
        <v>483</v>
      </c>
      <c r="C24" s="10"/>
      <c r="D24" s="10" t="s">
        <v>53</v>
      </c>
      <c r="E24" s="10" t="s">
        <v>483</v>
      </c>
      <c r="F24" s="10" t="s">
        <v>33</v>
      </c>
      <c r="G24" s="8" t="s">
        <v>49</v>
      </c>
      <c r="H24" s="23" t="str">
        <f>IF(I24+K24+L24+M24+N24+O24&lt;&gt;0,I24+K24+L24+M24+N24+O24,"")</f>
        <v/>
      </c>
      <c r="I24" s="24"/>
      <c r="J24" s="24"/>
      <c r="K24" s="24"/>
      <c r="L24" s="24"/>
      <c r="M24" s="24"/>
      <c r="N24" s="24"/>
      <c r="O24" s="24"/>
      <c r="P24" s="24"/>
      <c r="Q24" s="24"/>
    </row>
    <row r="25" spans="2:17" x14ac:dyDescent="0.2">
      <c r="B25" s="15" t="s">
        <v>21</v>
      </c>
      <c r="C25" s="10"/>
      <c r="D25" s="10"/>
      <c r="E25" s="10" t="s">
        <v>53</v>
      </c>
      <c r="F25" s="10" t="s">
        <v>21</v>
      </c>
      <c r="G25" s="8" t="s">
        <v>50</v>
      </c>
      <c r="H25" s="23" t="str">
        <f>IF(SUM(H26,H27,H28,H29,H30,H32)&lt;&gt;0,SUM(H26,H27,H28,H29,H30,H32),"")</f>
        <v/>
      </c>
      <c r="I25" s="23" t="str">
        <f t="shared" ref="I25:Q25" si="2">IF(I26+I27+I28+I29+I30+I32&lt;&gt;0,I26+I27+I28+I29+I30+I32,"")</f>
        <v/>
      </c>
      <c r="J25" s="23" t="str">
        <f t="shared" si="2"/>
        <v/>
      </c>
      <c r="K25" s="23" t="str">
        <f t="shared" si="2"/>
        <v/>
      </c>
      <c r="L25" s="23" t="str">
        <f t="shared" si="2"/>
        <v/>
      </c>
      <c r="M25" s="23" t="str">
        <f t="shared" si="2"/>
        <v/>
      </c>
      <c r="N25" s="23" t="str">
        <f t="shared" si="2"/>
        <v/>
      </c>
      <c r="O25" s="23" t="str">
        <f t="shared" si="2"/>
        <v/>
      </c>
      <c r="P25" s="23" t="str">
        <f t="shared" si="2"/>
        <v/>
      </c>
      <c r="Q25" s="23" t="str">
        <f t="shared" si="2"/>
        <v/>
      </c>
    </row>
    <row r="26" spans="2:17" x14ac:dyDescent="0.2">
      <c r="B26" s="16" t="s">
        <v>19</v>
      </c>
      <c r="C26" s="10"/>
      <c r="D26" s="10" t="s">
        <v>53</v>
      </c>
      <c r="E26" s="10" t="s">
        <v>19</v>
      </c>
      <c r="F26" s="10" t="s">
        <v>21</v>
      </c>
      <c r="G26" s="8" t="s">
        <v>51</v>
      </c>
      <c r="H26" s="23" t="str">
        <f t="shared" ref="H26:H32" si="3">IF(I26+K26+L26+M26+N26+O26&lt;&gt;0,I26+K26+L26+M26+N26+O26,"")</f>
        <v/>
      </c>
      <c r="I26" s="24"/>
      <c r="J26" s="24"/>
      <c r="K26" s="24"/>
      <c r="L26" s="24"/>
      <c r="M26" s="24"/>
      <c r="N26" s="24"/>
      <c r="O26" s="24"/>
      <c r="P26" s="24"/>
      <c r="Q26" s="24"/>
    </row>
    <row r="27" spans="2:17" x14ac:dyDescent="0.2">
      <c r="B27" s="16" t="s">
        <v>484</v>
      </c>
      <c r="C27" s="10"/>
      <c r="D27" s="10" t="s">
        <v>53</v>
      </c>
      <c r="E27" s="10" t="s">
        <v>484</v>
      </c>
      <c r="F27" s="10" t="s">
        <v>21</v>
      </c>
      <c r="G27" s="8" t="s">
        <v>52</v>
      </c>
      <c r="H27" s="23" t="str">
        <f t="shared" si="3"/>
        <v/>
      </c>
      <c r="I27" s="24"/>
      <c r="J27" s="24"/>
      <c r="K27" s="24"/>
      <c r="L27" s="24"/>
      <c r="M27" s="24"/>
      <c r="N27" s="24"/>
      <c r="O27" s="24"/>
      <c r="P27" s="24"/>
      <c r="Q27" s="24"/>
    </row>
    <row r="28" spans="2:17" x14ac:dyDescent="0.2">
      <c r="B28" s="16" t="s">
        <v>24</v>
      </c>
      <c r="C28" s="10"/>
      <c r="D28" s="10" t="s">
        <v>53</v>
      </c>
      <c r="E28" s="10" t="s">
        <v>24</v>
      </c>
      <c r="F28" s="10" t="s">
        <v>21</v>
      </c>
      <c r="G28" s="8" t="s">
        <v>141</v>
      </c>
      <c r="H28" s="23" t="str">
        <f t="shared" si="3"/>
        <v/>
      </c>
      <c r="I28" s="24"/>
      <c r="J28" s="24"/>
      <c r="K28" s="24"/>
      <c r="L28" s="24"/>
      <c r="M28" s="24"/>
      <c r="N28" s="24"/>
      <c r="O28" s="24"/>
      <c r="P28" s="24"/>
      <c r="Q28" s="24"/>
    </row>
    <row r="29" spans="2:17" x14ac:dyDescent="0.2">
      <c r="B29" s="16" t="s">
        <v>485</v>
      </c>
      <c r="C29" s="10"/>
      <c r="D29" s="10" t="s">
        <v>53</v>
      </c>
      <c r="E29" s="10" t="s">
        <v>481</v>
      </c>
      <c r="F29" s="10" t="s">
        <v>21</v>
      </c>
      <c r="G29" s="8" t="s">
        <v>143</v>
      </c>
      <c r="H29" s="23" t="str">
        <f t="shared" si="3"/>
        <v/>
      </c>
      <c r="I29" s="24"/>
      <c r="J29" s="24"/>
      <c r="K29" s="24"/>
      <c r="L29" s="24"/>
      <c r="M29" s="24"/>
      <c r="N29" s="24"/>
      <c r="O29" s="24"/>
      <c r="P29" s="24"/>
      <c r="Q29" s="24"/>
    </row>
    <row r="30" spans="2:17" x14ac:dyDescent="0.2">
      <c r="B30" s="16" t="s">
        <v>483</v>
      </c>
      <c r="C30" s="10"/>
      <c r="D30" s="10" t="s">
        <v>53</v>
      </c>
      <c r="E30" s="10" t="s">
        <v>483</v>
      </c>
      <c r="F30" s="10" t="s">
        <v>21</v>
      </c>
      <c r="G30" s="8" t="s">
        <v>144</v>
      </c>
      <c r="H30" s="23" t="str">
        <f t="shared" si="3"/>
        <v/>
      </c>
      <c r="I30" s="24"/>
      <c r="J30" s="24"/>
      <c r="K30" s="24"/>
      <c r="L30" s="24"/>
      <c r="M30" s="24"/>
      <c r="N30" s="24"/>
      <c r="O30" s="24"/>
      <c r="P30" s="24"/>
      <c r="Q30" s="24"/>
    </row>
    <row r="31" spans="2:17" x14ac:dyDescent="0.2">
      <c r="B31" s="18" t="s">
        <v>508</v>
      </c>
      <c r="C31" s="10" t="s">
        <v>53</v>
      </c>
      <c r="D31" s="10" t="s">
        <v>483</v>
      </c>
      <c r="E31" s="10" t="s">
        <v>509</v>
      </c>
      <c r="F31" s="10" t="s">
        <v>21</v>
      </c>
      <c r="G31" s="8" t="s">
        <v>231</v>
      </c>
      <c r="H31" s="23" t="str">
        <f t="shared" si="3"/>
        <v/>
      </c>
      <c r="I31" s="24"/>
      <c r="J31" s="24"/>
      <c r="K31" s="24"/>
      <c r="L31" s="24"/>
      <c r="M31" s="24"/>
      <c r="N31" s="24"/>
      <c r="O31" s="24"/>
      <c r="P31" s="24"/>
      <c r="Q31" s="24"/>
    </row>
    <row r="32" spans="2:17" x14ac:dyDescent="0.2">
      <c r="B32" s="16" t="s">
        <v>486</v>
      </c>
      <c r="C32" s="10"/>
      <c r="D32" s="10" t="s">
        <v>53</v>
      </c>
      <c r="E32" s="10" t="s">
        <v>486</v>
      </c>
      <c r="F32" s="10" t="s">
        <v>21</v>
      </c>
      <c r="G32" s="8" t="s">
        <v>146</v>
      </c>
      <c r="H32" s="23" t="str">
        <f t="shared" si="3"/>
        <v/>
      </c>
      <c r="I32" s="24"/>
      <c r="J32" s="24"/>
      <c r="K32" s="24"/>
      <c r="L32" s="24"/>
      <c r="M32" s="24"/>
      <c r="N32" s="24"/>
      <c r="O32" s="24"/>
      <c r="P32" s="24"/>
      <c r="Q32" s="24"/>
    </row>
    <row r="33" spans="2:17" x14ac:dyDescent="0.2">
      <c r="B33" s="10" t="s">
        <v>510</v>
      </c>
      <c r="C33" s="10"/>
      <c r="D33" s="10"/>
      <c r="E33" s="10" t="s">
        <v>511</v>
      </c>
      <c r="F33" s="10" t="s">
        <v>43</v>
      </c>
      <c r="G33" s="8" t="s">
        <v>154</v>
      </c>
      <c r="H33" s="23" t="str">
        <f>IF(K33+L33+N33+O33&lt;&gt;0,K33+L33+N33+O33,"")</f>
        <v/>
      </c>
      <c r="I33" s="17" t="s">
        <v>1733</v>
      </c>
      <c r="J33" s="17" t="s">
        <v>1733</v>
      </c>
      <c r="K33" s="24"/>
      <c r="L33" s="24"/>
      <c r="M33" s="17" t="s">
        <v>1733</v>
      </c>
      <c r="N33" s="24"/>
      <c r="O33" s="24"/>
      <c r="P33" s="24"/>
      <c r="Q33" s="24"/>
    </row>
  </sheetData>
  <printOptions gridLines="1" gridLinesSet="0"/>
  <pageMargins left="0" right="0" top="0" bottom="0" header="0" footer="0"/>
  <pageSetup paperSize="9" fitToHeight="0" orientation="portrait"/>
  <headerFooter scaleWithDoc="0"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List100">
    <tabColor indexed="23"/>
  </sheetPr>
  <dimension ref="A1:J31"/>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1.42578125" style="11" bestFit="1" customWidth="1"/>
    <col min="3" max="5" width="9.140625" style="11" hidden="1" customWidth="1"/>
    <col min="6" max="6" width="8.7109375" style="11" customWidth="1"/>
    <col min="7" max="10" width="16.7109375" style="11" customWidth="1"/>
    <col min="11" max="16384" width="8.85546875" style="11"/>
  </cols>
  <sheetData>
    <row r="1" spans="1:10" ht="12" x14ac:dyDescent="0.2">
      <c r="A1" s="1" t="s">
        <v>1575</v>
      </c>
      <c r="F1" s="12" t="s">
        <v>1734</v>
      </c>
    </row>
    <row r="5" spans="1:10" s="13" customFormat="1" x14ac:dyDescent="0.25"/>
    <row r="6" spans="1:10" s="13" customFormat="1" ht="22.5" x14ac:dyDescent="0.25">
      <c r="G6" s="6" t="s">
        <v>664</v>
      </c>
      <c r="H6" s="6" t="s">
        <v>861</v>
      </c>
      <c r="I6" s="6"/>
      <c r="J6" s="6"/>
    </row>
    <row r="7" spans="1:10" s="13" customFormat="1" x14ac:dyDescent="0.25">
      <c r="G7" s="6"/>
      <c r="H7" s="6" t="s">
        <v>864</v>
      </c>
      <c r="I7" s="6" t="s">
        <v>865</v>
      </c>
      <c r="J7" s="6" t="s">
        <v>866</v>
      </c>
    </row>
    <row r="8" spans="1:10" hidden="1" x14ac:dyDescent="0.2">
      <c r="G8" s="10"/>
      <c r="H8" s="10" t="s">
        <v>664</v>
      </c>
      <c r="I8" s="10" t="s">
        <v>664</v>
      </c>
      <c r="J8" s="10" t="s">
        <v>664</v>
      </c>
    </row>
    <row r="9" spans="1:10" hidden="1" x14ac:dyDescent="0.2">
      <c r="G9" s="10" t="s">
        <v>664</v>
      </c>
      <c r="H9" s="10" t="s">
        <v>864</v>
      </c>
      <c r="I9" s="10" t="s">
        <v>865</v>
      </c>
      <c r="J9" s="10" t="s">
        <v>866</v>
      </c>
    </row>
    <row r="10" spans="1:10" x14ac:dyDescent="0.2">
      <c r="F10" s="7" t="s">
        <v>1732</v>
      </c>
      <c r="G10" s="8" t="s">
        <v>2</v>
      </c>
      <c r="H10" s="8" t="s">
        <v>7</v>
      </c>
      <c r="I10" s="8" t="s">
        <v>22</v>
      </c>
      <c r="J10" s="8" t="s">
        <v>25</v>
      </c>
    </row>
    <row r="11" spans="1:10" x14ac:dyDescent="0.2">
      <c r="B11" s="10" t="s">
        <v>10</v>
      </c>
      <c r="C11" s="10"/>
      <c r="D11" s="10"/>
      <c r="E11" s="10"/>
      <c r="F11" s="8" t="s">
        <v>521</v>
      </c>
      <c r="G11" s="17" t="s">
        <v>1733</v>
      </c>
      <c r="H11" s="17" t="s">
        <v>1733</v>
      </c>
      <c r="I11" s="17" t="s">
        <v>1733</v>
      </c>
      <c r="J11" s="17" t="s">
        <v>1733</v>
      </c>
    </row>
    <row r="12" spans="1:10" x14ac:dyDescent="0.2">
      <c r="B12" s="15" t="s">
        <v>68</v>
      </c>
      <c r="C12" s="10" t="s">
        <v>68</v>
      </c>
      <c r="D12" s="10" t="s">
        <v>10</v>
      </c>
      <c r="E12" s="10" t="s">
        <v>293</v>
      </c>
      <c r="F12" s="8" t="s">
        <v>507</v>
      </c>
      <c r="G12" s="23" t="str">
        <f>IF(SUM(G13:G14)&lt;&gt;0,SUM(G13:G14),"")</f>
        <v/>
      </c>
      <c r="H12" s="23" t="str">
        <f>IF(SUM(H13:H14)&lt;&gt;0,SUM(H13:H14),"")</f>
        <v/>
      </c>
      <c r="I12" s="23" t="str">
        <f>IF(SUM(I13:I14)&lt;&gt;0,SUM(I13:I14),"")</f>
        <v/>
      </c>
      <c r="J12" s="23" t="str">
        <f>IF(SUM(J13:J14)&lt;&gt;0,SUM(J13:J14),"")</f>
        <v/>
      </c>
    </row>
    <row r="13" spans="1:10" x14ac:dyDescent="0.2">
      <c r="B13" s="16" t="s">
        <v>33</v>
      </c>
      <c r="C13" s="10" t="s">
        <v>68</v>
      </c>
      <c r="D13" s="10" t="s">
        <v>10</v>
      </c>
      <c r="E13" s="10" t="s">
        <v>33</v>
      </c>
      <c r="F13" s="8" t="s">
        <v>678</v>
      </c>
      <c r="G13" s="23" t="str">
        <f>IF(H13+I13+J13&lt;&gt;0,H13+I13+J13,"")</f>
        <v/>
      </c>
      <c r="H13" s="24"/>
      <c r="I13" s="24"/>
      <c r="J13" s="24"/>
    </row>
    <row r="14" spans="1:10" x14ac:dyDescent="0.2">
      <c r="B14" s="16" t="s">
        <v>21</v>
      </c>
      <c r="C14" s="10" t="s">
        <v>68</v>
      </c>
      <c r="D14" s="10" t="s">
        <v>10</v>
      </c>
      <c r="E14" s="10" t="s">
        <v>21</v>
      </c>
      <c r="F14" s="8" t="s">
        <v>1576</v>
      </c>
      <c r="G14" s="23" t="str">
        <f>IF(H14+I14+J14&lt;&gt;0,H14+I14+J14,"")</f>
        <v/>
      </c>
      <c r="H14" s="24"/>
      <c r="I14" s="24"/>
      <c r="J14" s="24"/>
    </row>
    <row r="15" spans="1:10" x14ac:dyDescent="0.2">
      <c r="B15" s="15" t="s">
        <v>72</v>
      </c>
      <c r="C15" s="10" t="s">
        <v>72</v>
      </c>
      <c r="D15" s="10" t="s">
        <v>10</v>
      </c>
      <c r="E15" s="10" t="s">
        <v>43</v>
      </c>
      <c r="F15" s="8" t="s">
        <v>559</v>
      </c>
      <c r="G15" s="17" t="s">
        <v>1733</v>
      </c>
      <c r="H15" s="17" t="s">
        <v>1733</v>
      </c>
      <c r="I15" s="17" t="s">
        <v>1733</v>
      </c>
      <c r="J15" s="17" t="s">
        <v>1733</v>
      </c>
    </row>
    <row r="16" spans="1:10" x14ac:dyDescent="0.2">
      <c r="B16" s="16" t="s">
        <v>31</v>
      </c>
      <c r="C16" s="10" t="s">
        <v>72</v>
      </c>
      <c r="D16" s="10" t="s">
        <v>10</v>
      </c>
      <c r="E16" s="10" t="s">
        <v>31</v>
      </c>
      <c r="F16" s="8" t="s">
        <v>560</v>
      </c>
      <c r="G16" s="17" t="s">
        <v>1733</v>
      </c>
      <c r="H16" s="17" t="s">
        <v>1733</v>
      </c>
      <c r="I16" s="17" t="s">
        <v>1733</v>
      </c>
      <c r="J16" s="17" t="s">
        <v>1733</v>
      </c>
    </row>
    <row r="17" spans="2:10" x14ac:dyDescent="0.2">
      <c r="B17" s="16" t="s">
        <v>33</v>
      </c>
      <c r="C17" s="10" t="s">
        <v>72</v>
      </c>
      <c r="D17" s="10" t="s">
        <v>10</v>
      </c>
      <c r="E17" s="10" t="s">
        <v>33</v>
      </c>
      <c r="F17" s="8" t="s">
        <v>1577</v>
      </c>
      <c r="G17" s="17" t="s">
        <v>1733</v>
      </c>
      <c r="H17" s="17" t="s">
        <v>1733</v>
      </c>
      <c r="I17" s="17" t="s">
        <v>1733</v>
      </c>
      <c r="J17" s="17" t="s">
        <v>1733</v>
      </c>
    </row>
    <row r="18" spans="2:10" x14ac:dyDescent="0.2">
      <c r="B18" s="16" t="s">
        <v>21</v>
      </c>
      <c r="C18" s="10" t="s">
        <v>72</v>
      </c>
      <c r="D18" s="10" t="s">
        <v>10</v>
      </c>
      <c r="E18" s="10" t="s">
        <v>21</v>
      </c>
      <c r="F18" s="8" t="s">
        <v>1578</v>
      </c>
      <c r="G18" s="17" t="s">
        <v>1733</v>
      </c>
      <c r="H18" s="17" t="s">
        <v>1733</v>
      </c>
      <c r="I18" s="17" t="s">
        <v>1733</v>
      </c>
      <c r="J18" s="17" t="s">
        <v>1733</v>
      </c>
    </row>
    <row r="19" spans="2:10" x14ac:dyDescent="0.2">
      <c r="B19" s="15" t="s">
        <v>77</v>
      </c>
      <c r="C19" s="10" t="s">
        <v>77</v>
      </c>
      <c r="D19" s="10" t="s">
        <v>10</v>
      </c>
      <c r="E19" s="10" t="s">
        <v>43</v>
      </c>
      <c r="F19" s="8" t="s">
        <v>820</v>
      </c>
      <c r="G19" s="17" t="s">
        <v>1733</v>
      </c>
      <c r="H19" s="17" t="s">
        <v>1733</v>
      </c>
      <c r="I19" s="17" t="s">
        <v>1733</v>
      </c>
      <c r="J19" s="17" t="s">
        <v>1733</v>
      </c>
    </row>
    <row r="20" spans="2:10" x14ac:dyDescent="0.2">
      <c r="B20" s="16" t="s">
        <v>31</v>
      </c>
      <c r="C20" s="10" t="s">
        <v>77</v>
      </c>
      <c r="D20" s="10" t="s">
        <v>10</v>
      </c>
      <c r="E20" s="10" t="s">
        <v>31</v>
      </c>
      <c r="F20" s="8" t="s">
        <v>821</v>
      </c>
      <c r="G20" s="17" t="s">
        <v>1733</v>
      </c>
      <c r="H20" s="17" t="s">
        <v>1733</v>
      </c>
      <c r="I20" s="17" t="s">
        <v>1733</v>
      </c>
      <c r="J20" s="17" t="s">
        <v>1733</v>
      </c>
    </row>
    <row r="21" spans="2:10" x14ac:dyDescent="0.2">
      <c r="B21" s="16" t="s">
        <v>33</v>
      </c>
      <c r="C21" s="10" t="s">
        <v>77</v>
      </c>
      <c r="D21" s="10" t="s">
        <v>10</v>
      </c>
      <c r="E21" s="10" t="s">
        <v>33</v>
      </c>
      <c r="F21" s="8" t="s">
        <v>1579</v>
      </c>
      <c r="G21" s="17" t="s">
        <v>1733</v>
      </c>
      <c r="H21" s="17" t="s">
        <v>1733</v>
      </c>
      <c r="I21" s="17" t="s">
        <v>1733</v>
      </c>
      <c r="J21" s="17" t="s">
        <v>1733</v>
      </c>
    </row>
    <row r="22" spans="2:10" x14ac:dyDescent="0.2">
      <c r="B22" s="16" t="s">
        <v>21</v>
      </c>
      <c r="C22" s="10" t="s">
        <v>77</v>
      </c>
      <c r="D22" s="10" t="s">
        <v>10</v>
      </c>
      <c r="E22" s="10" t="s">
        <v>21</v>
      </c>
      <c r="F22" s="8" t="s">
        <v>610</v>
      </c>
      <c r="G22" s="17" t="s">
        <v>1733</v>
      </c>
      <c r="H22" s="17" t="s">
        <v>1733</v>
      </c>
      <c r="I22" s="17" t="s">
        <v>1733</v>
      </c>
      <c r="J22" s="17" t="s">
        <v>1733</v>
      </c>
    </row>
    <row r="23" spans="2:10" x14ac:dyDescent="0.2">
      <c r="B23" s="10" t="s">
        <v>122</v>
      </c>
      <c r="C23" s="10"/>
      <c r="D23" s="10"/>
      <c r="E23" s="10"/>
      <c r="F23" s="8" t="s">
        <v>1580</v>
      </c>
      <c r="G23" s="17" t="s">
        <v>1733</v>
      </c>
      <c r="H23" s="17" t="s">
        <v>1733</v>
      </c>
      <c r="I23" s="17" t="s">
        <v>1733</v>
      </c>
      <c r="J23" s="17" t="s">
        <v>1733</v>
      </c>
    </row>
    <row r="24" spans="2:10" x14ac:dyDescent="0.2">
      <c r="B24" s="15" t="s">
        <v>140</v>
      </c>
      <c r="C24" s="10" t="s">
        <v>140</v>
      </c>
      <c r="D24" s="10" t="s">
        <v>122</v>
      </c>
      <c r="E24" s="10" t="s">
        <v>139</v>
      </c>
      <c r="F24" s="8" t="s">
        <v>32</v>
      </c>
      <c r="G24" s="23" t="str">
        <f>IF(SUM(G25:G27)&lt;&gt;0,SUM(G25:G27),"")</f>
        <v/>
      </c>
      <c r="H24" s="23" t="str">
        <f>IF(SUM(H25:H27)&lt;&gt;0,SUM(H25:H27),"")</f>
        <v/>
      </c>
      <c r="I24" s="23" t="str">
        <f>IF(SUM(I25:I27)&lt;&gt;0,SUM(I25:I27),"")</f>
        <v/>
      </c>
      <c r="J24" s="23" t="str">
        <f>IF(SUM(J25:J27)&lt;&gt;0,SUM(J25:J27),"")</f>
        <v/>
      </c>
    </row>
    <row r="25" spans="2:10" x14ac:dyDescent="0.2">
      <c r="B25" s="16" t="s">
        <v>128</v>
      </c>
      <c r="C25" s="10" t="s">
        <v>140</v>
      </c>
      <c r="D25" s="10" t="s">
        <v>122</v>
      </c>
      <c r="E25" s="10" t="s">
        <v>128</v>
      </c>
      <c r="F25" s="8" t="s">
        <v>34</v>
      </c>
      <c r="G25" s="23" t="str">
        <f>IF(H25+I25+J25&lt;&gt;0,H25+I25+J25,"")</f>
        <v/>
      </c>
      <c r="H25" s="24"/>
      <c r="I25" s="24"/>
      <c r="J25" s="24"/>
    </row>
    <row r="26" spans="2:10" x14ac:dyDescent="0.2">
      <c r="B26" s="16" t="s">
        <v>129</v>
      </c>
      <c r="C26" s="10" t="s">
        <v>140</v>
      </c>
      <c r="D26" s="10" t="s">
        <v>122</v>
      </c>
      <c r="E26" s="10" t="s">
        <v>129</v>
      </c>
      <c r="F26" s="8" t="s">
        <v>35</v>
      </c>
      <c r="G26" s="23" t="str">
        <f>IF(H26+I26+J26&lt;&gt;0,H26+I26+J26,"")</f>
        <v/>
      </c>
      <c r="H26" s="24"/>
      <c r="I26" s="24"/>
      <c r="J26" s="24"/>
    </row>
    <row r="27" spans="2:10" x14ac:dyDescent="0.2">
      <c r="B27" s="16" t="s">
        <v>130</v>
      </c>
      <c r="C27" s="10" t="s">
        <v>140</v>
      </c>
      <c r="D27" s="10" t="s">
        <v>122</v>
      </c>
      <c r="E27" s="10" t="s">
        <v>130</v>
      </c>
      <c r="F27" s="8" t="s">
        <v>49</v>
      </c>
      <c r="G27" s="23" t="str">
        <f>IF(H27+I27+J27&lt;&gt;0,H27+I27+J27,"")</f>
        <v/>
      </c>
      <c r="H27" s="24"/>
      <c r="I27" s="24"/>
      <c r="J27" s="24"/>
    </row>
    <row r="28" spans="2:10" x14ac:dyDescent="0.2">
      <c r="B28" s="15" t="s">
        <v>142</v>
      </c>
      <c r="C28" s="10" t="s">
        <v>142</v>
      </c>
      <c r="D28" s="10" t="s">
        <v>122</v>
      </c>
      <c r="E28" s="10" t="s">
        <v>139</v>
      </c>
      <c r="F28" s="8" t="s">
        <v>655</v>
      </c>
      <c r="G28" s="17" t="s">
        <v>1733</v>
      </c>
      <c r="H28" s="17" t="s">
        <v>1733</v>
      </c>
      <c r="I28" s="17" t="s">
        <v>1733</v>
      </c>
      <c r="J28" s="17" t="s">
        <v>1733</v>
      </c>
    </row>
    <row r="29" spans="2:10" x14ac:dyDescent="0.2">
      <c r="B29" s="16" t="s">
        <v>128</v>
      </c>
      <c r="C29" s="10" t="s">
        <v>142</v>
      </c>
      <c r="D29" s="10" t="s">
        <v>122</v>
      </c>
      <c r="E29" s="10" t="s">
        <v>128</v>
      </c>
      <c r="F29" s="8" t="s">
        <v>876</v>
      </c>
      <c r="G29" s="17" t="s">
        <v>1733</v>
      </c>
      <c r="H29" s="17" t="s">
        <v>1733</v>
      </c>
      <c r="I29" s="17" t="s">
        <v>1733</v>
      </c>
      <c r="J29" s="17" t="s">
        <v>1733</v>
      </c>
    </row>
    <row r="30" spans="2:10" x14ac:dyDescent="0.2">
      <c r="B30" s="16" t="s">
        <v>129</v>
      </c>
      <c r="C30" s="10" t="s">
        <v>142</v>
      </c>
      <c r="D30" s="10" t="s">
        <v>122</v>
      </c>
      <c r="E30" s="10" t="s">
        <v>129</v>
      </c>
      <c r="F30" s="8" t="s">
        <v>877</v>
      </c>
      <c r="G30" s="17" t="s">
        <v>1733</v>
      </c>
      <c r="H30" s="17" t="s">
        <v>1733</v>
      </c>
      <c r="I30" s="17" t="s">
        <v>1733</v>
      </c>
      <c r="J30" s="17" t="s">
        <v>1733</v>
      </c>
    </row>
    <row r="31" spans="2:10" x14ac:dyDescent="0.2">
      <c r="B31" s="16" t="s">
        <v>130</v>
      </c>
      <c r="C31" s="10" t="s">
        <v>142</v>
      </c>
      <c r="D31" s="10" t="s">
        <v>122</v>
      </c>
      <c r="E31" s="10" t="s">
        <v>130</v>
      </c>
      <c r="F31" s="8" t="s">
        <v>878</v>
      </c>
      <c r="G31" s="17" t="s">
        <v>1733</v>
      </c>
      <c r="H31" s="17" t="s">
        <v>1733</v>
      </c>
      <c r="I31" s="17" t="s">
        <v>1733</v>
      </c>
      <c r="J31" s="17" t="s">
        <v>1733</v>
      </c>
    </row>
  </sheetData>
  <printOptions gridLines="1" gridLinesSet="0"/>
  <pageMargins left="0" right="0" top="0" bottom="0" header="0" footer="0"/>
  <pageSetup paperSize="9" fitToHeight="0" orientation="portrait"/>
  <headerFooter scaleWithDoc="0"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List101">
    <tabColor indexed="23"/>
  </sheetPr>
  <dimension ref="A1:J19"/>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7109375" style="11" bestFit="1" customWidth="1"/>
    <col min="3" max="5" width="9.140625" style="11" hidden="1" customWidth="1"/>
    <col min="6" max="6" width="8.7109375" style="11" customWidth="1"/>
    <col min="7" max="10" width="16.7109375" style="11" customWidth="1"/>
    <col min="11" max="16384" width="8.85546875" style="11"/>
  </cols>
  <sheetData>
    <row r="1" spans="1:10" ht="12" x14ac:dyDescent="0.2">
      <c r="A1" s="1" t="s">
        <v>1581</v>
      </c>
      <c r="F1" s="12" t="s">
        <v>1734</v>
      </c>
    </row>
    <row r="5" spans="1:10" s="13" customFormat="1" x14ac:dyDescent="0.25"/>
    <row r="6" spans="1:10" s="13" customFormat="1" x14ac:dyDescent="0.25">
      <c r="G6" s="6" t="s">
        <v>9</v>
      </c>
      <c r="H6" s="6"/>
      <c r="I6" s="6"/>
      <c r="J6" s="6"/>
    </row>
    <row r="7" spans="1:10" s="13" customFormat="1" ht="22.5" x14ac:dyDescent="0.25">
      <c r="G7" s="6" t="s">
        <v>1582</v>
      </c>
      <c r="H7" s="6" t="s">
        <v>1583</v>
      </c>
      <c r="I7" s="6" t="s">
        <v>622</v>
      </c>
      <c r="J7" s="6" t="s">
        <v>1584</v>
      </c>
    </row>
    <row r="8" spans="1:10" hidden="1" x14ac:dyDescent="0.2">
      <c r="G8" s="10" t="s">
        <v>9</v>
      </c>
      <c r="H8" s="10" t="s">
        <v>9</v>
      </c>
      <c r="I8" s="10" t="s">
        <v>9</v>
      </c>
      <c r="J8" s="10" t="s">
        <v>9</v>
      </c>
    </row>
    <row r="9" spans="1:10" hidden="1" x14ac:dyDescent="0.2">
      <c r="G9" s="10" t="s">
        <v>1582</v>
      </c>
      <c r="H9" s="10" t="s">
        <v>1585</v>
      </c>
      <c r="I9" s="10" t="s">
        <v>1586</v>
      </c>
      <c r="J9" s="10" t="s">
        <v>1587</v>
      </c>
    </row>
    <row r="10" spans="1:10" x14ac:dyDescent="0.2">
      <c r="F10" s="7" t="s">
        <v>1732</v>
      </c>
      <c r="G10" s="8" t="s">
        <v>2</v>
      </c>
      <c r="H10" s="8" t="s">
        <v>7</v>
      </c>
      <c r="I10" s="8" t="s">
        <v>22</v>
      </c>
      <c r="J10" s="8" t="s">
        <v>25</v>
      </c>
    </row>
    <row r="11" spans="1:10" x14ac:dyDescent="0.2">
      <c r="B11" s="10" t="s">
        <v>10</v>
      </c>
      <c r="C11" s="10"/>
      <c r="D11" s="10"/>
      <c r="E11" s="10"/>
      <c r="F11" s="8" t="s">
        <v>521</v>
      </c>
      <c r="G11" s="17" t="s">
        <v>1733</v>
      </c>
      <c r="H11" s="17" t="s">
        <v>1733</v>
      </c>
      <c r="I11" s="17" t="s">
        <v>1733</v>
      </c>
      <c r="J11" s="17" t="s">
        <v>1733</v>
      </c>
    </row>
    <row r="12" spans="1:10" x14ac:dyDescent="0.2">
      <c r="B12" s="15" t="s">
        <v>48</v>
      </c>
      <c r="C12" s="10" t="s">
        <v>48</v>
      </c>
      <c r="D12" s="10" t="s">
        <v>10</v>
      </c>
      <c r="E12" s="10" t="s">
        <v>43</v>
      </c>
      <c r="F12" s="8" t="s">
        <v>2</v>
      </c>
      <c r="G12" s="23" t="str">
        <f>IF(G13+G14&lt;&gt;0,G13+G14,"")</f>
        <v/>
      </c>
      <c r="H12" s="17" t="s">
        <v>1733</v>
      </c>
      <c r="I12" s="17" t="s">
        <v>1733</v>
      </c>
      <c r="J12" s="23" t="str">
        <f>IF(J13+J14&lt;&gt;0,J13+J14,"")</f>
        <v/>
      </c>
    </row>
    <row r="13" spans="1:10" x14ac:dyDescent="0.2">
      <c r="B13" s="16" t="s">
        <v>33</v>
      </c>
      <c r="C13" s="10" t="s">
        <v>48</v>
      </c>
      <c r="D13" s="10" t="s">
        <v>10</v>
      </c>
      <c r="E13" s="10" t="s">
        <v>33</v>
      </c>
      <c r="F13" s="8" t="s">
        <v>22</v>
      </c>
      <c r="G13" s="24"/>
      <c r="H13" s="17" t="s">
        <v>1733</v>
      </c>
      <c r="I13" s="17" t="s">
        <v>1733</v>
      </c>
      <c r="J13" s="24"/>
    </row>
    <row r="14" spans="1:10" x14ac:dyDescent="0.2">
      <c r="B14" s="16" t="s">
        <v>21</v>
      </c>
      <c r="C14" s="10" t="s">
        <v>48</v>
      </c>
      <c r="D14" s="10" t="s">
        <v>10</v>
      </c>
      <c r="E14" s="10" t="s">
        <v>21</v>
      </c>
      <c r="F14" s="8" t="s">
        <v>25</v>
      </c>
      <c r="G14" s="24"/>
      <c r="H14" s="17" t="s">
        <v>1733</v>
      </c>
      <c r="I14" s="17" t="s">
        <v>1733</v>
      </c>
      <c r="J14" s="24"/>
    </row>
    <row r="15" spans="1:10" x14ac:dyDescent="0.2">
      <c r="B15" s="10" t="s">
        <v>122</v>
      </c>
      <c r="C15" s="10"/>
      <c r="D15" s="10"/>
      <c r="E15" s="10"/>
      <c r="F15" s="8" t="s">
        <v>1588</v>
      </c>
      <c r="G15" s="17" t="s">
        <v>1733</v>
      </c>
      <c r="H15" s="17" t="s">
        <v>1733</v>
      </c>
      <c r="I15" s="17" t="s">
        <v>1733</v>
      </c>
      <c r="J15" s="17" t="s">
        <v>1733</v>
      </c>
    </row>
    <row r="16" spans="1:10" x14ac:dyDescent="0.2">
      <c r="B16" s="15" t="s">
        <v>138</v>
      </c>
      <c r="C16" s="10" t="s">
        <v>339</v>
      </c>
      <c r="D16" s="10" t="s">
        <v>122</v>
      </c>
      <c r="E16" s="10" t="s">
        <v>139</v>
      </c>
      <c r="F16" s="8" t="s">
        <v>28</v>
      </c>
      <c r="G16" s="23" t="str">
        <f>IF(SUM(G17:G19)&lt;&gt;0,SUM(G17:G19),"")</f>
        <v/>
      </c>
      <c r="H16" s="23" t="str">
        <f>IF(SUM(H17:H19)&lt;&gt;0,SUM(H17:H19),"")</f>
        <v/>
      </c>
      <c r="I16" s="23" t="str">
        <f>IF(SUM(I17:I19)&lt;&gt;0,SUM(I17:I19),"")</f>
        <v/>
      </c>
      <c r="J16" s="23" t="str">
        <f>IF(SUM(J17:J19)&lt;&gt;0,SUM(J17:J19),"")</f>
        <v/>
      </c>
    </row>
    <row r="17" spans="2:10" x14ac:dyDescent="0.2">
      <c r="B17" s="16" t="s">
        <v>128</v>
      </c>
      <c r="C17" s="10" t="s">
        <v>339</v>
      </c>
      <c r="D17" s="10" t="s">
        <v>122</v>
      </c>
      <c r="E17" s="10" t="s">
        <v>128</v>
      </c>
      <c r="F17" s="8" t="s">
        <v>30</v>
      </c>
      <c r="G17" s="24"/>
      <c r="H17" s="24"/>
      <c r="I17" s="24"/>
      <c r="J17" s="24"/>
    </row>
    <row r="18" spans="2:10" x14ac:dyDescent="0.2">
      <c r="B18" s="16" t="s">
        <v>129</v>
      </c>
      <c r="C18" s="10" t="s">
        <v>339</v>
      </c>
      <c r="D18" s="10" t="s">
        <v>122</v>
      </c>
      <c r="E18" s="10" t="s">
        <v>129</v>
      </c>
      <c r="F18" s="8" t="s">
        <v>32</v>
      </c>
      <c r="G18" s="24"/>
      <c r="H18" s="24"/>
      <c r="I18" s="24"/>
      <c r="J18" s="24"/>
    </row>
    <row r="19" spans="2:10" x14ac:dyDescent="0.2">
      <c r="B19" s="16" t="s">
        <v>130</v>
      </c>
      <c r="C19" s="10" t="s">
        <v>339</v>
      </c>
      <c r="D19" s="10" t="s">
        <v>122</v>
      </c>
      <c r="E19" s="10" t="s">
        <v>130</v>
      </c>
      <c r="F19" s="8" t="s">
        <v>34</v>
      </c>
      <c r="G19" s="24"/>
      <c r="H19" s="24"/>
      <c r="I19" s="24"/>
      <c r="J19" s="24"/>
    </row>
  </sheetData>
  <printOptions gridLines="1" gridLinesSet="0"/>
  <pageMargins left="0" right="0" top="0" bottom="0" header="0" footer="0"/>
  <pageSetup paperSize="9" fitToHeight="0" orientation="portrait"/>
  <headerFooter scaleWithDoc="0"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List102">
    <tabColor indexed="23"/>
  </sheetPr>
  <dimension ref="A1:G20"/>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4.57031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1589</v>
      </c>
      <c r="F1" s="12" t="s">
        <v>1734</v>
      </c>
    </row>
    <row r="5" spans="1:7" s="13" customFormat="1" x14ac:dyDescent="0.25"/>
    <row r="6" spans="1:7" s="13" customFormat="1" x14ac:dyDescent="0.25">
      <c r="F6" s="6" t="s">
        <v>9</v>
      </c>
      <c r="G6" s="6"/>
    </row>
    <row r="7" spans="1:7" s="13" customFormat="1" ht="22.5" x14ac:dyDescent="0.25">
      <c r="F7" s="6"/>
      <c r="G7" s="6" t="s">
        <v>1590</v>
      </c>
    </row>
    <row r="8" spans="1:7" hidden="1" x14ac:dyDescent="0.2">
      <c r="F8" s="10"/>
      <c r="G8" s="10" t="s">
        <v>9</v>
      </c>
    </row>
    <row r="9" spans="1:7" hidden="1" x14ac:dyDescent="0.2">
      <c r="F9" s="10" t="s">
        <v>9</v>
      </c>
      <c r="G9" s="10" t="s">
        <v>10</v>
      </c>
    </row>
    <row r="10" spans="1:7" hidden="1" x14ac:dyDescent="0.2">
      <c r="F10" s="10" t="s">
        <v>10</v>
      </c>
      <c r="G10" s="10" t="s">
        <v>1591</v>
      </c>
    </row>
    <row r="11" spans="1:7" x14ac:dyDescent="0.2">
      <c r="E11" s="7" t="s">
        <v>1732</v>
      </c>
      <c r="F11" s="8" t="s">
        <v>2</v>
      </c>
      <c r="G11" s="8" t="s">
        <v>7</v>
      </c>
    </row>
    <row r="12" spans="1:7" x14ac:dyDescent="0.2">
      <c r="B12" s="10" t="s">
        <v>96</v>
      </c>
      <c r="C12" s="10" t="s">
        <v>96</v>
      </c>
      <c r="D12" s="10" t="s">
        <v>94</v>
      </c>
      <c r="E12" s="8" t="s">
        <v>2</v>
      </c>
      <c r="F12" s="23" t="str">
        <f>IF(F13+F14&lt;&gt;0,F13+F14,"")</f>
        <v/>
      </c>
      <c r="G12" s="23" t="str">
        <f>IF(G13+G14&lt;&gt;0,G13+G14,"")</f>
        <v/>
      </c>
    </row>
    <row r="13" spans="1:7" x14ac:dyDescent="0.2">
      <c r="B13" s="15" t="s">
        <v>1200</v>
      </c>
      <c r="C13" s="10" t="s">
        <v>1201</v>
      </c>
      <c r="D13" s="10" t="s">
        <v>94</v>
      </c>
      <c r="E13" s="8" t="s">
        <v>7</v>
      </c>
      <c r="F13" s="24"/>
      <c r="G13" s="24"/>
    </row>
    <row r="14" spans="1:7" x14ac:dyDescent="0.2">
      <c r="B14" s="15" t="s">
        <v>1202</v>
      </c>
      <c r="C14" s="10" t="s">
        <v>401</v>
      </c>
      <c r="D14" s="10" t="s">
        <v>94</v>
      </c>
      <c r="E14" s="8" t="s">
        <v>22</v>
      </c>
      <c r="F14" s="24"/>
      <c r="G14" s="24"/>
    </row>
    <row r="15" spans="1:7" x14ac:dyDescent="0.2">
      <c r="B15" s="10" t="s">
        <v>98</v>
      </c>
      <c r="C15" s="10" t="s">
        <v>98</v>
      </c>
      <c r="D15" s="10" t="s">
        <v>94</v>
      </c>
      <c r="E15" s="8" t="s">
        <v>25</v>
      </c>
      <c r="F15" s="23" t="str">
        <f>IF(F16+F17&lt;&gt;0,F16+F17,"")</f>
        <v/>
      </c>
      <c r="G15" s="23" t="str">
        <f>IF(G16+G17&lt;&gt;0,G16+G17,"")</f>
        <v/>
      </c>
    </row>
    <row r="16" spans="1:7" x14ac:dyDescent="0.2">
      <c r="B16" s="15" t="s">
        <v>1203</v>
      </c>
      <c r="C16" s="10" t="s">
        <v>1204</v>
      </c>
      <c r="D16" s="10" t="s">
        <v>94</v>
      </c>
      <c r="E16" s="8" t="s">
        <v>28</v>
      </c>
      <c r="F16" s="24"/>
      <c r="G16" s="24"/>
    </row>
    <row r="17" spans="2:7" x14ac:dyDescent="0.2">
      <c r="B17" s="15" t="s">
        <v>1202</v>
      </c>
      <c r="C17" s="10" t="s">
        <v>403</v>
      </c>
      <c r="D17" s="10" t="s">
        <v>94</v>
      </c>
      <c r="E17" s="8" t="s">
        <v>30</v>
      </c>
      <c r="F17" s="24"/>
      <c r="G17" s="24"/>
    </row>
    <row r="18" spans="2:7" x14ac:dyDescent="0.2">
      <c r="B18" s="10" t="s">
        <v>104</v>
      </c>
      <c r="C18" s="10" t="s">
        <v>86</v>
      </c>
      <c r="D18" s="10" t="s">
        <v>105</v>
      </c>
      <c r="E18" s="8" t="s">
        <v>32</v>
      </c>
      <c r="F18" s="23" t="str">
        <f>IF(F19+F20&lt;&gt;0,F19+F20,"")</f>
        <v/>
      </c>
      <c r="G18" s="23" t="str">
        <f>IF(G19+G20&lt;&gt;0,G19+G20,"")</f>
        <v/>
      </c>
    </row>
    <row r="19" spans="2:7" x14ac:dyDescent="0.2">
      <c r="B19" s="15" t="s">
        <v>1200</v>
      </c>
      <c r="C19" s="10" t="s">
        <v>1205</v>
      </c>
      <c r="D19" s="10" t="s">
        <v>105</v>
      </c>
      <c r="E19" s="8" t="s">
        <v>34</v>
      </c>
      <c r="F19" s="24"/>
      <c r="G19" s="24"/>
    </row>
    <row r="20" spans="2:7" x14ac:dyDescent="0.2">
      <c r="B20" s="15" t="s">
        <v>1202</v>
      </c>
      <c r="C20" s="10" t="s">
        <v>406</v>
      </c>
      <c r="D20" s="10" t="s">
        <v>105</v>
      </c>
      <c r="E20" s="8" t="s">
        <v>35</v>
      </c>
      <c r="F20" s="24"/>
      <c r="G20" s="24"/>
    </row>
  </sheetData>
  <printOptions gridLines="1" gridLinesSet="0"/>
  <pageMargins left="0" right="0" top="0" bottom="0" header="0" footer="0"/>
  <pageSetup paperSize="9" fitToHeight="0" orientation="portrait"/>
  <headerFooter scaleWithDoc="0"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List103">
    <tabColor indexed="23"/>
  </sheetPr>
  <dimension ref="A1:N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0.5703125" style="11" bestFit="1" customWidth="1"/>
    <col min="3" max="6" width="9.140625" style="11" hidden="1" customWidth="1"/>
    <col min="7" max="7" width="8.7109375" style="11" customWidth="1"/>
    <col min="8" max="14" width="16.7109375" style="11" customWidth="1"/>
    <col min="15" max="16384" width="8.85546875" style="11"/>
  </cols>
  <sheetData>
    <row r="1" spans="1:14" ht="12" x14ac:dyDescent="0.2">
      <c r="A1" s="1" t="s">
        <v>1592</v>
      </c>
      <c r="F1" s="12" t="s">
        <v>1734</v>
      </c>
    </row>
    <row r="5" spans="1:14" s="13" customFormat="1" x14ac:dyDescent="0.25"/>
    <row r="6" spans="1:14" s="13" customFormat="1" x14ac:dyDescent="0.25">
      <c r="H6" s="6" t="s">
        <v>9</v>
      </c>
      <c r="I6" s="6"/>
      <c r="J6" s="6"/>
      <c r="K6" s="6"/>
      <c r="L6" s="6"/>
      <c r="M6" s="6"/>
      <c r="N6" s="6"/>
    </row>
    <row r="7" spans="1:14" s="13" customFormat="1" ht="56.25" x14ac:dyDescent="0.25">
      <c r="H7" s="6" t="s">
        <v>149</v>
      </c>
      <c r="I7" s="6" t="s">
        <v>152</v>
      </c>
      <c r="J7" s="6" t="s">
        <v>155</v>
      </c>
      <c r="K7" s="6" t="s">
        <v>157</v>
      </c>
      <c r="L7" s="6" t="s">
        <v>1593</v>
      </c>
      <c r="M7" s="6" t="s">
        <v>1594</v>
      </c>
      <c r="N7" s="6" t="s">
        <v>162</v>
      </c>
    </row>
    <row r="8" spans="1:14" hidden="1" x14ac:dyDescent="0.2">
      <c r="H8" s="10"/>
      <c r="I8" s="10"/>
      <c r="J8" s="10"/>
      <c r="K8" s="10"/>
      <c r="L8" s="10" t="s">
        <v>1017</v>
      </c>
      <c r="M8" s="10" t="s">
        <v>651</v>
      </c>
      <c r="N8" s="10"/>
    </row>
    <row r="9" spans="1:14" hidden="1" x14ac:dyDescent="0.2">
      <c r="H9" s="10" t="s">
        <v>150</v>
      </c>
      <c r="I9" s="10" t="s">
        <v>153</v>
      </c>
      <c r="J9" s="10" t="s">
        <v>155</v>
      </c>
      <c r="K9" s="10" t="s">
        <v>157</v>
      </c>
      <c r="L9" s="10" t="s">
        <v>160</v>
      </c>
      <c r="M9" s="10" t="s">
        <v>160</v>
      </c>
      <c r="N9" s="10" t="s">
        <v>163</v>
      </c>
    </row>
    <row r="10" spans="1:14" hidden="1" x14ac:dyDescent="0.2">
      <c r="H10" s="10" t="s">
        <v>145</v>
      </c>
      <c r="I10" s="10" t="s">
        <v>145</v>
      </c>
      <c r="J10" s="10" t="s">
        <v>145</v>
      </c>
      <c r="K10" s="10" t="s">
        <v>145</v>
      </c>
      <c r="L10" s="10" t="s">
        <v>145</v>
      </c>
      <c r="M10" s="10" t="s">
        <v>145</v>
      </c>
      <c r="N10" s="10" t="s">
        <v>145</v>
      </c>
    </row>
    <row r="11" spans="1:14" x14ac:dyDescent="0.2">
      <c r="G11" s="7" t="s">
        <v>1732</v>
      </c>
      <c r="H11" s="8" t="s">
        <v>2</v>
      </c>
      <c r="I11" s="8" t="s">
        <v>7</v>
      </c>
      <c r="J11" s="8" t="s">
        <v>22</v>
      </c>
      <c r="K11" s="8" t="s">
        <v>25</v>
      </c>
      <c r="L11" s="8" t="s">
        <v>28</v>
      </c>
      <c r="M11" s="8" t="s">
        <v>871</v>
      </c>
      <c r="N11" s="8" t="s">
        <v>30</v>
      </c>
    </row>
    <row r="12" spans="1:14" x14ac:dyDescent="0.2">
      <c r="B12" s="10" t="s">
        <v>1595</v>
      </c>
      <c r="C12" s="10" t="s">
        <v>9</v>
      </c>
      <c r="D12" s="10" t="s">
        <v>86</v>
      </c>
      <c r="E12" s="10" t="s">
        <v>122</v>
      </c>
      <c r="F12" s="10" t="s">
        <v>774</v>
      </c>
      <c r="G12" s="8" t="s">
        <v>2</v>
      </c>
      <c r="H12" s="24"/>
      <c r="I12" s="24"/>
      <c r="J12" s="24"/>
      <c r="K12" s="24"/>
      <c r="L12" s="17" t="s">
        <v>1733</v>
      </c>
      <c r="M12" s="24"/>
      <c r="N12" s="24"/>
    </row>
    <row r="13" spans="1:14" x14ac:dyDescent="0.2">
      <c r="B13" s="15" t="s">
        <v>1596</v>
      </c>
      <c r="C13" s="10"/>
      <c r="D13" s="10" t="s">
        <v>1597</v>
      </c>
      <c r="E13" s="10" t="s">
        <v>86</v>
      </c>
      <c r="F13" s="10" t="s">
        <v>122</v>
      </c>
      <c r="G13" s="8" t="s">
        <v>7</v>
      </c>
      <c r="H13" s="24"/>
      <c r="I13" s="24"/>
      <c r="J13" s="24"/>
      <c r="K13" s="24"/>
      <c r="L13" s="17" t="s">
        <v>1733</v>
      </c>
      <c r="M13" s="24"/>
      <c r="N13" s="24"/>
    </row>
    <row r="14" spans="1:14" x14ac:dyDescent="0.2">
      <c r="B14" s="15" t="s">
        <v>1598</v>
      </c>
      <c r="C14" s="10"/>
      <c r="D14" s="10" t="s">
        <v>1599</v>
      </c>
      <c r="E14" s="10" t="s">
        <v>86</v>
      </c>
      <c r="F14" s="10" t="s">
        <v>122</v>
      </c>
      <c r="G14" s="8" t="s">
        <v>22</v>
      </c>
      <c r="H14" s="24"/>
      <c r="I14" s="24"/>
      <c r="J14" s="24"/>
      <c r="K14" s="24"/>
      <c r="L14" s="17" t="s">
        <v>1733</v>
      </c>
      <c r="M14" s="24"/>
      <c r="N14" s="24"/>
    </row>
    <row r="15" spans="1:14" x14ac:dyDescent="0.2">
      <c r="B15" s="15" t="s">
        <v>1600</v>
      </c>
      <c r="C15" s="10"/>
      <c r="D15" s="10" t="s">
        <v>1601</v>
      </c>
      <c r="E15" s="10" t="s">
        <v>86</v>
      </c>
      <c r="F15" s="10" t="s">
        <v>122</v>
      </c>
      <c r="G15" s="8" t="s">
        <v>25</v>
      </c>
      <c r="H15" s="24"/>
      <c r="I15" s="24"/>
      <c r="J15" s="24"/>
      <c r="K15" s="24"/>
      <c r="L15" s="17" t="s">
        <v>1733</v>
      </c>
      <c r="M15" s="24"/>
      <c r="N15" s="24"/>
    </row>
    <row r="16" spans="1:14" x14ac:dyDescent="0.2">
      <c r="B16" s="15" t="s">
        <v>1602</v>
      </c>
      <c r="C16" s="10"/>
      <c r="D16" s="10" t="s">
        <v>1603</v>
      </c>
      <c r="E16" s="10" t="s">
        <v>86</v>
      </c>
      <c r="F16" s="10" t="s">
        <v>122</v>
      </c>
      <c r="G16" s="8" t="s">
        <v>28</v>
      </c>
      <c r="H16" s="24"/>
      <c r="I16" s="24"/>
      <c r="J16" s="24"/>
      <c r="K16" s="24"/>
      <c r="L16" s="17" t="s">
        <v>1733</v>
      </c>
      <c r="M16" s="24"/>
      <c r="N16" s="24"/>
    </row>
    <row r="17" spans="2:14" x14ac:dyDescent="0.2">
      <c r="B17" s="15" t="s">
        <v>1604</v>
      </c>
      <c r="C17" s="10"/>
      <c r="D17" s="10" t="s">
        <v>1605</v>
      </c>
      <c r="E17" s="10" t="s">
        <v>86</v>
      </c>
      <c r="F17" s="10" t="s">
        <v>122</v>
      </c>
      <c r="G17" s="8" t="s">
        <v>30</v>
      </c>
      <c r="H17" s="23" t="str">
        <f>IF(SUM(H18)-SUM(H12,H13,H14,H15,H16)&lt;&gt;0,SUM(H18)-SUM(H12,H13,H14,H15,H16),"")</f>
        <v/>
      </c>
      <c r="I17" s="23">
        <f>IF(SUM(I18)-SUM(I12,I13,I14,I15,I16)&lt;&gt;0,SUM(I18)-SUM(I12,I13,I14,I15,I16),"")</f>
        <v>5921328</v>
      </c>
      <c r="J17" s="23" t="str">
        <f>IF(SUM(J18)-SUM(J12,J13,J14,J15,J16)&lt;&gt;0,SUM(J18)-SUM(J12,J13,J14,J15,J16),"")</f>
        <v/>
      </c>
      <c r="K17" s="23" t="str">
        <f>IF(SUM(K18)-SUM(K12,K13,K14,K15,K16)&lt;&gt;0,SUM(K18)-SUM(K12,K13,K14,K15,K16),"")</f>
        <v/>
      </c>
      <c r="L17" s="17" t="s">
        <v>1733</v>
      </c>
      <c r="M17" s="23" t="str">
        <f>IF(SUM(M18)-SUM(M12,M13,M14,M15,M16)&lt;&gt;0,SUM(M18)-SUM(M12,M13,M14,M15,M16),"")</f>
        <v/>
      </c>
      <c r="N17" s="23">
        <f>IF(SUM(N18)-SUM(N12,N13,N14,N15,N16)&lt;&gt;0,SUM(N18)-SUM(N12,N13,N14,N15,N16),"")</f>
        <v>153000</v>
      </c>
    </row>
    <row r="18" spans="2:14" x14ac:dyDescent="0.2">
      <c r="B18" s="10" t="s">
        <v>1606</v>
      </c>
      <c r="C18" s="10"/>
      <c r="D18" s="10" t="s">
        <v>9</v>
      </c>
      <c r="E18" s="10" t="s">
        <v>86</v>
      </c>
      <c r="F18" s="10" t="s">
        <v>122</v>
      </c>
      <c r="G18" s="8" t="s">
        <v>32</v>
      </c>
      <c r="H18" s="23" t="str">
        <f>IF('F_01.02'!I39&lt;&gt;0,'F_01.02'!I39,"")</f>
        <v/>
      </c>
      <c r="I18" s="23">
        <f>IF('F_01.02'!I40&lt;&gt;0,'F_01.02'!I40,"")</f>
        <v>5921328</v>
      </c>
      <c r="J18" s="23" t="str">
        <f>IF('F_01.02'!I41&lt;&gt;0,'F_01.02'!I41,"")</f>
        <v/>
      </c>
      <c r="K18" s="23" t="str">
        <f>IF('F_01.02'!I42&lt;&gt;0,'F_01.02'!I42,"")</f>
        <v/>
      </c>
      <c r="L18" s="17" t="s">
        <v>1733</v>
      </c>
      <c r="M18" s="23" t="str">
        <f>IF(('F_20.05.b'!E11)&lt;&gt;0,('F_20.05.b'!E11),"")</f>
        <v/>
      </c>
      <c r="N18" s="23">
        <f>IF('F_01.02'!I44&lt;&gt;0,'F_01.02'!I44,"")</f>
        <v>153000</v>
      </c>
    </row>
  </sheetData>
  <printOptions gridLines="1" gridLinesSet="0"/>
  <pageMargins left="0" right="0" top="0" bottom="0" header="0" footer="0"/>
  <pageSetup paperSize="9" fitToHeight="0" orientation="portrait"/>
  <headerFooter scaleWithDoc="0"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List104">
    <tabColor indexed="23"/>
  </sheetPr>
  <dimension ref="A1:H18"/>
  <sheetViews>
    <sheetView workbookViewId="0">
      <pane xSplit="7" ySplit="7" topLeftCell="H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1607</v>
      </c>
      <c r="F1" s="12" t="s">
        <v>1734</v>
      </c>
    </row>
    <row r="5" spans="1:8" s="13" customFormat="1" x14ac:dyDescent="0.25"/>
    <row r="6" spans="1:8" s="13" customFormat="1" x14ac:dyDescent="0.25">
      <c r="H6" s="6" t="s">
        <v>1608</v>
      </c>
    </row>
    <row r="7" spans="1:8" s="14" customFormat="1" x14ac:dyDescent="0.2">
      <c r="A7" s="11"/>
      <c r="B7" s="11"/>
      <c r="C7" s="11"/>
      <c r="D7" s="11"/>
      <c r="E7" s="11"/>
      <c r="F7" s="11"/>
      <c r="G7" s="7" t="s">
        <v>1732</v>
      </c>
      <c r="H7" s="8" t="s">
        <v>2</v>
      </c>
    </row>
    <row r="8" spans="1:8" x14ac:dyDescent="0.2">
      <c r="B8" s="10" t="s">
        <v>1609</v>
      </c>
      <c r="C8" s="10"/>
      <c r="D8" s="10" t="s">
        <v>664</v>
      </c>
      <c r="E8" s="10" t="s">
        <v>5</v>
      </c>
      <c r="F8" s="10" t="s">
        <v>1610</v>
      </c>
      <c r="G8" s="8" t="s">
        <v>2</v>
      </c>
      <c r="H8" s="23" t="str">
        <f>IF(H10+H11+H12+H13&lt;&gt;0,H10+H11+H12+H13,"")</f>
        <v/>
      </c>
    </row>
    <row r="9" spans="1:8" x14ac:dyDescent="0.2">
      <c r="B9" s="15" t="s">
        <v>1611</v>
      </c>
      <c r="C9" s="10" t="s">
        <v>664</v>
      </c>
      <c r="D9" s="10" t="s">
        <v>273</v>
      </c>
      <c r="E9" s="10" t="s">
        <v>1509</v>
      </c>
      <c r="F9" s="10" t="s">
        <v>1612</v>
      </c>
      <c r="G9" s="8" t="s">
        <v>7</v>
      </c>
      <c r="H9" s="24"/>
    </row>
    <row r="10" spans="1:8" x14ac:dyDescent="0.2">
      <c r="B10" s="15" t="s">
        <v>31</v>
      </c>
      <c r="C10" s="10" t="s">
        <v>664</v>
      </c>
      <c r="D10" s="10" t="s">
        <v>5</v>
      </c>
      <c r="E10" s="10" t="s">
        <v>31</v>
      </c>
      <c r="F10" s="10" t="s">
        <v>1610</v>
      </c>
      <c r="G10" s="8" t="s">
        <v>22</v>
      </c>
      <c r="H10" s="24"/>
    </row>
    <row r="11" spans="1:8" x14ac:dyDescent="0.2">
      <c r="B11" s="15" t="s">
        <v>1613</v>
      </c>
      <c r="C11" s="10" t="s">
        <v>664</v>
      </c>
      <c r="D11" s="10" t="s">
        <v>5</v>
      </c>
      <c r="E11" s="10" t="s">
        <v>293</v>
      </c>
      <c r="F11" s="10" t="s">
        <v>1610</v>
      </c>
      <c r="G11" s="8" t="s">
        <v>25</v>
      </c>
      <c r="H11" s="24"/>
    </row>
    <row r="12" spans="1:8" x14ac:dyDescent="0.2">
      <c r="B12" s="15" t="s">
        <v>537</v>
      </c>
      <c r="C12" s="10" t="s">
        <v>664</v>
      </c>
      <c r="D12" s="10" t="s">
        <v>5</v>
      </c>
      <c r="E12" s="10" t="s">
        <v>1614</v>
      </c>
      <c r="F12" s="10" t="s">
        <v>1610</v>
      </c>
      <c r="G12" s="8" t="s">
        <v>28</v>
      </c>
      <c r="H12" s="24"/>
    </row>
    <row r="13" spans="1:8" x14ac:dyDescent="0.2">
      <c r="B13" s="15" t="s">
        <v>1615</v>
      </c>
      <c r="C13" s="10" t="s">
        <v>664</v>
      </c>
      <c r="D13" s="10" t="s">
        <v>5</v>
      </c>
      <c r="E13" s="10" t="s">
        <v>1616</v>
      </c>
      <c r="F13" s="10" t="s">
        <v>1610</v>
      </c>
      <c r="G13" s="8" t="s">
        <v>30</v>
      </c>
      <c r="H13" s="24"/>
    </row>
    <row r="14" spans="1:8" x14ac:dyDescent="0.2">
      <c r="B14" s="10" t="s">
        <v>1617</v>
      </c>
      <c r="C14" s="10"/>
      <c r="D14" s="10" t="s">
        <v>1618</v>
      </c>
      <c r="E14" s="10" t="s">
        <v>5</v>
      </c>
      <c r="F14" s="10" t="s">
        <v>1619</v>
      </c>
      <c r="G14" s="8" t="s">
        <v>32</v>
      </c>
      <c r="H14" s="23" t="str">
        <f>IF('F_44.02'!H19&lt;&gt;0,'F_44.02'!H19,"")</f>
        <v/>
      </c>
    </row>
    <row r="15" spans="1:8" x14ac:dyDescent="0.2">
      <c r="B15" s="10" t="s">
        <v>1620</v>
      </c>
      <c r="C15" s="10"/>
      <c r="D15" s="10" t="s">
        <v>1621</v>
      </c>
      <c r="E15" s="10" t="s">
        <v>5</v>
      </c>
      <c r="F15" s="10" t="s">
        <v>448</v>
      </c>
      <c r="G15" s="8" t="s">
        <v>34</v>
      </c>
      <c r="H15" s="24"/>
    </row>
    <row r="16" spans="1:8" x14ac:dyDescent="0.2">
      <c r="B16" s="10" t="s">
        <v>1622</v>
      </c>
      <c r="C16" s="10"/>
      <c r="D16" s="10" t="s">
        <v>9</v>
      </c>
      <c r="E16" s="10" t="s">
        <v>10</v>
      </c>
      <c r="F16" s="10" t="s">
        <v>448</v>
      </c>
      <c r="G16" s="8" t="s">
        <v>35</v>
      </c>
      <c r="H16" s="24"/>
    </row>
    <row r="17" spans="2:8" x14ac:dyDescent="0.2">
      <c r="B17" s="10" t="s">
        <v>1623</v>
      </c>
      <c r="C17" s="10" t="s">
        <v>9</v>
      </c>
      <c r="D17" s="10" t="s">
        <v>122</v>
      </c>
      <c r="E17" s="10" t="s">
        <v>150</v>
      </c>
      <c r="F17" s="10" t="s">
        <v>145</v>
      </c>
      <c r="G17" s="8" t="s">
        <v>49</v>
      </c>
      <c r="H17" s="24"/>
    </row>
    <row r="18" spans="2:8" x14ac:dyDescent="0.2">
      <c r="B18" s="10" t="s">
        <v>1624</v>
      </c>
      <c r="C18" s="10"/>
      <c r="D18" s="10" t="s">
        <v>664</v>
      </c>
      <c r="E18" s="10" t="s">
        <v>10</v>
      </c>
      <c r="F18" s="10" t="s">
        <v>1625</v>
      </c>
      <c r="G18" s="8" t="s">
        <v>50</v>
      </c>
      <c r="H18" s="24"/>
    </row>
  </sheetData>
  <printOptions gridLines="1" gridLinesSet="0"/>
  <pageMargins left="0" right="0" top="0" bottom="0" header="0" footer="0"/>
  <pageSetup paperSize="9" fitToHeight="0" orientation="portrait"/>
  <headerFooter scaleWithDoc="0"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List105">
    <tabColor indexed="23"/>
  </sheetPr>
  <dimension ref="A1:H19"/>
  <sheetViews>
    <sheetView workbookViewId="0">
      <pane xSplit="7" ySplit="7" topLeftCell="H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3.7109375" style="11" bestFit="1" customWidth="1"/>
    <col min="3" max="6" width="9.140625" style="11" hidden="1" customWidth="1"/>
    <col min="7" max="7" width="8.7109375" style="11" customWidth="1"/>
    <col min="8" max="16384" width="16.7109375" style="11"/>
  </cols>
  <sheetData>
    <row r="1" spans="1:8" ht="12" x14ac:dyDescent="0.2">
      <c r="A1" s="1" t="s">
        <v>1626</v>
      </c>
      <c r="F1" s="12" t="s">
        <v>1734</v>
      </c>
    </row>
    <row r="5" spans="1:8" s="13" customFormat="1" x14ac:dyDescent="0.25"/>
    <row r="6" spans="1:8" s="13" customFormat="1" ht="22.5" x14ac:dyDescent="0.25">
      <c r="H6" s="6" t="s">
        <v>1619</v>
      </c>
    </row>
    <row r="7" spans="1:8" s="14" customFormat="1" x14ac:dyDescent="0.2">
      <c r="A7" s="11"/>
      <c r="B7" s="11"/>
      <c r="C7" s="11"/>
      <c r="D7" s="11"/>
      <c r="E7" s="11"/>
      <c r="F7" s="11"/>
      <c r="G7" s="7" t="s">
        <v>1732</v>
      </c>
      <c r="H7" s="8" t="s">
        <v>2</v>
      </c>
    </row>
    <row r="8" spans="1:8" x14ac:dyDescent="0.2">
      <c r="B8" s="10" t="s">
        <v>1627</v>
      </c>
      <c r="C8" s="10" t="s">
        <v>1618</v>
      </c>
      <c r="D8" s="10" t="s">
        <v>122</v>
      </c>
      <c r="E8" s="10" t="s">
        <v>1619</v>
      </c>
      <c r="F8" s="10" t="s">
        <v>774</v>
      </c>
      <c r="G8" s="8" t="s">
        <v>2</v>
      </c>
      <c r="H8" s="24"/>
    </row>
    <row r="9" spans="1:8" x14ac:dyDescent="0.2">
      <c r="B9" s="15" t="s">
        <v>1628</v>
      </c>
      <c r="C9" s="10"/>
      <c r="D9" s="10" t="s">
        <v>1629</v>
      </c>
      <c r="E9" s="10" t="s">
        <v>122</v>
      </c>
      <c r="F9" s="10" t="s">
        <v>1619</v>
      </c>
      <c r="G9" s="8" t="s">
        <v>7</v>
      </c>
      <c r="H9" s="24"/>
    </row>
    <row r="10" spans="1:8" x14ac:dyDescent="0.2">
      <c r="B10" s="15" t="s">
        <v>1529</v>
      </c>
      <c r="C10" s="10"/>
      <c r="D10" s="10" t="s">
        <v>1630</v>
      </c>
      <c r="E10" s="10" t="s">
        <v>122</v>
      </c>
      <c r="F10" s="10" t="s">
        <v>1619</v>
      </c>
      <c r="G10" s="8" t="s">
        <v>22</v>
      </c>
      <c r="H10" s="24"/>
    </row>
    <row r="11" spans="1:8" x14ac:dyDescent="0.2">
      <c r="B11" s="15" t="s">
        <v>1631</v>
      </c>
      <c r="C11" s="10"/>
      <c r="D11" s="10" t="s">
        <v>1632</v>
      </c>
      <c r="E11" s="10" t="s">
        <v>122</v>
      </c>
      <c r="F11" s="10" t="s">
        <v>1619</v>
      </c>
      <c r="G11" s="8" t="s">
        <v>25</v>
      </c>
      <c r="H11" s="24"/>
    </row>
    <row r="12" spans="1:8" x14ac:dyDescent="0.2">
      <c r="B12" s="15" t="s">
        <v>1633</v>
      </c>
      <c r="C12" s="10"/>
      <c r="D12" s="10" t="s">
        <v>1634</v>
      </c>
      <c r="E12" s="10" t="s">
        <v>122</v>
      </c>
      <c r="F12" s="10" t="s">
        <v>1619</v>
      </c>
      <c r="G12" s="8" t="s">
        <v>28</v>
      </c>
      <c r="H12" s="24"/>
    </row>
    <row r="13" spans="1:8" x14ac:dyDescent="0.2">
      <c r="B13" s="15" t="s">
        <v>1635</v>
      </c>
      <c r="C13" s="10"/>
      <c r="D13" s="10" t="s">
        <v>1636</v>
      </c>
      <c r="E13" s="10" t="s">
        <v>122</v>
      </c>
      <c r="F13" s="10" t="s">
        <v>1619</v>
      </c>
      <c r="G13" s="8" t="s">
        <v>30</v>
      </c>
      <c r="H13" s="24"/>
    </row>
    <row r="14" spans="1:8" x14ac:dyDescent="0.2">
      <c r="B14" s="15" t="s">
        <v>1637</v>
      </c>
      <c r="C14" s="10"/>
      <c r="D14" s="10" t="s">
        <v>1638</v>
      </c>
      <c r="E14" s="10" t="s">
        <v>122</v>
      </c>
      <c r="F14" s="10" t="s">
        <v>1619</v>
      </c>
      <c r="G14" s="8" t="s">
        <v>32</v>
      </c>
      <c r="H14" s="24"/>
    </row>
    <row r="15" spans="1:8" x14ac:dyDescent="0.2">
      <c r="B15" s="15" t="s">
        <v>1639</v>
      </c>
      <c r="C15" s="10"/>
      <c r="D15" s="10" t="s">
        <v>1640</v>
      </c>
      <c r="E15" s="10" t="s">
        <v>122</v>
      </c>
      <c r="F15" s="10" t="s">
        <v>1619</v>
      </c>
      <c r="G15" s="8" t="s">
        <v>34</v>
      </c>
      <c r="H15" s="24"/>
    </row>
    <row r="16" spans="1:8" x14ac:dyDescent="0.2">
      <c r="B16" s="15" t="s">
        <v>1641</v>
      </c>
      <c r="C16" s="10"/>
      <c r="D16" s="10" t="s">
        <v>1642</v>
      </c>
      <c r="E16" s="10" t="s">
        <v>122</v>
      </c>
      <c r="F16" s="10" t="s">
        <v>1619</v>
      </c>
      <c r="G16" s="8" t="s">
        <v>35</v>
      </c>
      <c r="H16" s="24"/>
    </row>
    <row r="17" spans="2:8" x14ac:dyDescent="0.2">
      <c r="B17" s="15" t="s">
        <v>1643</v>
      </c>
      <c r="C17" s="10"/>
      <c r="D17" s="10" t="s">
        <v>1644</v>
      </c>
      <c r="E17" s="10" t="s">
        <v>122</v>
      </c>
      <c r="F17" s="10" t="s">
        <v>1619</v>
      </c>
      <c r="G17" s="8" t="s">
        <v>49</v>
      </c>
      <c r="H17" s="24"/>
    </row>
    <row r="18" spans="2:8" x14ac:dyDescent="0.2">
      <c r="B18" s="15" t="s">
        <v>1645</v>
      </c>
      <c r="C18" s="10"/>
      <c r="D18" s="10" t="s">
        <v>1646</v>
      </c>
      <c r="E18" s="10" t="s">
        <v>122</v>
      </c>
      <c r="F18" s="10" t="s">
        <v>1619</v>
      </c>
      <c r="G18" s="8" t="s">
        <v>50</v>
      </c>
      <c r="H18" s="24"/>
    </row>
    <row r="19" spans="2:8" x14ac:dyDescent="0.2">
      <c r="B19" s="10" t="s">
        <v>1647</v>
      </c>
      <c r="C19" s="10"/>
      <c r="D19" s="10" t="s">
        <v>1618</v>
      </c>
      <c r="E19" s="10" t="s">
        <v>122</v>
      </c>
      <c r="F19" s="10" t="s">
        <v>1619</v>
      </c>
      <c r="G19" s="8" t="s">
        <v>51</v>
      </c>
      <c r="H19" s="23" t="str">
        <f>IF(SUM(H8:H18)&lt;&gt;0,SUM(H8:H18),"")</f>
        <v/>
      </c>
    </row>
  </sheetData>
  <printOptions gridLines="1" gridLinesSet="0"/>
  <pageMargins left="0" right="0" top="0" bottom="0" header="0" footer="0"/>
  <pageSetup paperSize="9" fitToHeight="0" orientation="portrait"/>
  <headerFooter scaleWithDoc="0"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List106">
    <tabColor indexed="23"/>
  </sheetPr>
  <dimension ref="A1:G15"/>
  <sheetViews>
    <sheetView workbookViewId="0">
      <pane xSplit="6" ySplit="8" topLeftCell="G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9.85546875" style="11" bestFit="1" customWidth="1"/>
    <col min="3" max="5" width="9.140625" style="11" hidden="1" customWidth="1"/>
    <col min="6" max="6" width="8.7109375" style="11" customWidth="1"/>
    <col min="7" max="16384" width="16.7109375" style="11"/>
  </cols>
  <sheetData>
    <row r="1" spans="1:7" ht="12" x14ac:dyDescent="0.2">
      <c r="A1" s="1" t="s">
        <v>1648</v>
      </c>
      <c r="F1" s="12" t="s">
        <v>1734</v>
      </c>
    </row>
    <row r="5" spans="1:7" s="13" customFormat="1" x14ac:dyDescent="0.25"/>
    <row r="6" spans="1:7" s="13" customFormat="1" x14ac:dyDescent="0.25">
      <c r="G6" s="6" t="s">
        <v>276</v>
      </c>
    </row>
    <row r="7" spans="1:7" hidden="1" x14ac:dyDescent="0.2">
      <c r="G7" s="10" t="s">
        <v>277</v>
      </c>
    </row>
    <row r="8" spans="1:7" s="14" customFormat="1" x14ac:dyDescent="0.2">
      <c r="A8" s="11"/>
      <c r="B8" s="11"/>
      <c r="C8" s="11"/>
      <c r="D8" s="11"/>
      <c r="E8" s="11"/>
      <c r="F8" s="7" t="s">
        <v>1732</v>
      </c>
      <c r="G8" s="8" t="s">
        <v>2</v>
      </c>
    </row>
    <row r="9" spans="1:7" x14ac:dyDescent="0.2">
      <c r="B9" s="10" t="s">
        <v>1649</v>
      </c>
      <c r="C9" s="10" t="s">
        <v>303</v>
      </c>
      <c r="D9" s="10" t="s">
        <v>1649</v>
      </c>
      <c r="E9" s="10" t="s">
        <v>355</v>
      </c>
      <c r="F9" s="8" t="s">
        <v>2</v>
      </c>
      <c r="G9" s="24"/>
    </row>
    <row r="10" spans="1:7" x14ac:dyDescent="0.2">
      <c r="B10" s="10" t="s">
        <v>1650</v>
      </c>
      <c r="C10" s="10" t="s">
        <v>303</v>
      </c>
      <c r="D10" s="10" t="s">
        <v>1650</v>
      </c>
      <c r="E10" s="10" t="s">
        <v>355</v>
      </c>
      <c r="F10" s="8" t="s">
        <v>7</v>
      </c>
      <c r="G10" s="24"/>
    </row>
    <row r="11" spans="1:7" x14ac:dyDescent="0.2">
      <c r="B11" s="10" t="s">
        <v>1651</v>
      </c>
      <c r="C11" s="10" t="s">
        <v>303</v>
      </c>
      <c r="D11" s="10" t="s">
        <v>1651</v>
      </c>
      <c r="E11" s="10" t="s">
        <v>355</v>
      </c>
      <c r="F11" s="8" t="s">
        <v>22</v>
      </c>
      <c r="G11" s="24"/>
    </row>
    <row r="12" spans="1:7" x14ac:dyDescent="0.2">
      <c r="B12" s="10" t="s">
        <v>1652</v>
      </c>
      <c r="C12" s="10" t="s">
        <v>303</v>
      </c>
      <c r="D12" s="10" t="s">
        <v>1652</v>
      </c>
      <c r="E12" s="10" t="s">
        <v>355</v>
      </c>
      <c r="F12" s="8" t="s">
        <v>25</v>
      </c>
      <c r="G12" s="24"/>
    </row>
    <row r="13" spans="1:7" x14ac:dyDescent="0.2">
      <c r="B13" s="10" t="s">
        <v>1653</v>
      </c>
      <c r="C13" s="10" t="s">
        <v>303</v>
      </c>
      <c r="D13" s="10" t="s">
        <v>1653</v>
      </c>
      <c r="E13" s="10" t="s">
        <v>355</v>
      </c>
      <c r="F13" s="8" t="s">
        <v>28</v>
      </c>
      <c r="G13" s="24"/>
    </row>
    <row r="14" spans="1:7" x14ac:dyDescent="0.2">
      <c r="B14" s="10" t="s">
        <v>1654</v>
      </c>
      <c r="C14" s="10" t="s">
        <v>303</v>
      </c>
      <c r="D14" s="10" t="s">
        <v>1655</v>
      </c>
      <c r="E14" s="10" t="s">
        <v>355</v>
      </c>
      <c r="F14" s="8" t="s">
        <v>30</v>
      </c>
      <c r="G14" s="24"/>
    </row>
    <row r="15" spans="1:7" x14ac:dyDescent="0.2">
      <c r="B15" s="10" t="s">
        <v>1656</v>
      </c>
      <c r="C15" s="10"/>
      <c r="D15" s="10" t="s">
        <v>303</v>
      </c>
      <c r="E15" s="10" t="s">
        <v>355</v>
      </c>
      <c r="F15" s="8" t="s">
        <v>32</v>
      </c>
      <c r="G15" s="23" t="str">
        <f>IF(SUM(G9:G14)&lt;&gt;0,SUM(G9:G14),"")</f>
        <v/>
      </c>
    </row>
  </sheetData>
  <printOptions gridLines="1" gridLinesSet="0"/>
  <pageMargins left="0" right="0" top="0" bottom="0" header="0" footer="0"/>
  <pageSetup paperSize="9" fitToHeight="0" orientation="portrait"/>
  <headerFooter scaleWithDoc="0"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List107">
    <tabColor indexed="23"/>
  </sheetPr>
  <dimension ref="A1:K16"/>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6.42578125" style="11" bestFit="1" customWidth="1"/>
    <col min="3" max="6" width="9.140625" style="11" hidden="1" customWidth="1"/>
    <col min="7" max="7" width="8.7109375" style="11" customWidth="1"/>
    <col min="8" max="11" width="16.7109375" style="11" customWidth="1"/>
    <col min="12" max="16384" width="8.85546875" style="11"/>
  </cols>
  <sheetData>
    <row r="1" spans="1:11" ht="12" x14ac:dyDescent="0.2">
      <c r="A1" s="1" t="s">
        <v>1657</v>
      </c>
      <c r="F1" s="12" t="s">
        <v>1734</v>
      </c>
    </row>
    <row r="5" spans="1:11" s="13" customFormat="1" x14ac:dyDescent="0.25"/>
    <row r="6" spans="1:11" s="13" customFormat="1" x14ac:dyDescent="0.25">
      <c r="H6" s="6" t="s">
        <v>276</v>
      </c>
      <c r="I6" s="6"/>
      <c r="J6" s="6"/>
      <c r="K6" s="6"/>
    </row>
    <row r="7" spans="1:11" s="13" customFormat="1" x14ac:dyDescent="0.25">
      <c r="H7" s="6" t="s">
        <v>1658</v>
      </c>
      <c r="I7" s="6"/>
      <c r="J7" s="6"/>
      <c r="K7" s="6"/>
    </row>
    <row r="8" spans="1:11" s="13" customFormat="1" ht="22.5" x14ac:dyDescent="0.25">
      <c r="H8" s="6"/>
      <c r="I8" s="6" t="s">
        <v>1659</v>
      </c>
      <c r="J8" s="6"/>
      <c r="K8" s="6"/>
    </row>
    <row r="9" spans="1:11" s="13" customFormat="1" ht="56.25" x14ac:dyDescent="0.25">
      <c r="H9" s="6"/>
      <c r="I9" s="6"/>
      <c r="J9" s="6" t="s">
        <v>1660</v>
      </c>
      <c r="K9" s="6" t="s">
        <v>1661</v>
      </c>
    </row>
    <row r="10" spans="1:11" hidden="1" x14ac:dyDescent="0.2">
      <c r="H10" s="10"/>
      <c r="I10" s="10" t="s">
        <v>1662</v>
      </c>
      <c r="J10" s="10" t="s">
        <v>1663</v>
      </c>
      <c r="K10" s="10" t="s">
        <v>1664</v>
      </c>
    </row>
    <row r="11" spans="1:11" x14ac:dyDescent="0.2">
      <c r="G11" s="7" t="s">
        <v>1732</v>
      </c>
      <c r="H11" s="8" t="s">
        <v>838</v>
      </c>
      <c r="I11" s="8" t="s">
        <v>839</v>
      </c>
      <c r="J11" s="8" t="s">
        <v>840</v>
      </c>
      <c r="K11" s="8" t="s">
        <v>844</v>
      </c>
    </row>
    <row r="12" spans="1:11" x14ac:dyDescent="0.2">
      <c r="B12" s="10" t="s">
        <v>1665</v>
      </c>
      <c r="C12" s="10" t="s">
        <v>277</v>
      </c>
      <c r="D12" s="10" t="s">
        <v>303</v>
      </c>
      <c r="E12" s="10" t="s">
        <v>355</v>
      </c>
      <c r="F12" s="10" t="s">
        <v>1665</v>
      </c>
      <c r="G12" s="8" t="s">
        <v>838</v>
      </c>
      <c r="H12" s="24"/>
      <c r="I12" s="24"/>
      <c r="J12" s="24"/>
      <c r="K12" s="24"/>
    </row>
    <row r="13" spans="1:11" x14ac:dyDescent="0.2">
      <c r="B13" s="10" t="s">
        <v>1666</v>
      </c>
      <c r="C13" s="10" t="s">
        <v>277</v>
      </c>
      <c r="D13" s="10" t="s">
        <v>303</v>
      </c>
      <c r="E13" s="10" t="s">
        <v>355</v>
      </c>
      <c r="F13" s="10" t="s">
        <v>1666</v>
      </c>
      <c r="G13" s="8" t="s">
        <v>839</v>
      </c>
      <c r="H13" s="24"/>
      <c r="I13" s="24"/>
      <c r="J13" s="24"/>
      <c r="K13" s="24"/>
    </row>
    <row r="14" spans="1:11" x14ac:dyDescent="0.2">
      <c r="B14" s="10" t="s">
        <v>1667</v>
      </c>
      <c r="C14" s="10" t="s">
        <v>277</v>
      </c>
      <c r="D14" s="10" t="s">
        <v>303</v>
      </c>
      <c r="E14" s="10" t="s">
        <v>1667</v>
      </c>
      <c r="F14" s="10" t="s">
        <v>355</v>
      </c>
      <c r="G14" s="8" t="s">
        <v>840</v>
      </c>
      <c r="H14" s="24"/>
      <c r="I14" s="24"/>
      <c r="J14" s="24"/>
      <c r="K14" s="24"/>
    </row>
    <row r="15" spans="1:11" x14ac:dyDescent="0.2">
      <c r="B15" s="10" t="s">
        <v>1668</v>
      </c>
      <c r="C15" s="10"/>
      <c r="D15" s="10" t="s">
        <v>277</v>
      </c>
      <c r="E15" s="10" t="s">
        <v>303</v>
      </c>
      <c r="F15" s="10" t="s">
        <v>355</v>
      </c>
      <c r="G15" s="8" t="s">
        <v>844</v>
      </c>
      <c r="H15" s="23" t="str">
        <f>IF('F_44.03'!G15&lt;&gt;0,'F_44.03'!G15,"")</f>
        <v/>
      </c>
      <c r="I15" s="24"/>
      <c r="J15" s="24"/>
      <c r="K15" s="24"/>
    </row>
    <row r="16" spans="1:11" x14ac:dyDescent="0.2">
      <c r="B16" s="10" t="s">
        <v>1669</v>
      </c>
      <c r="C16" s="10"/>
      <c r="D16" s="10"/>
      <c r="E16" s="10" t="s">
        <v>1669</v>
      </c>
      <c r="F16" s="10" t="s">
        <v>5</v>
      </c>
      <c r="G16" s="8" t="s">
        <v>845</v>
      </c>
      <c r="H16" s="24"/>
      <c r="I16" s="24"/>
      <c r="J16" s="24"/>
      <c r="K16" s="24"/>
    </row>
  </sheetData>
  <printOptions gridLines="1" gridLinesSet="0"/>
  <pageMargins left="0" right="0" top="0" bottom="0" header="0" footer="0"/>
  <pageSetup paperSize="9" fitToHeight="0" orientation="portrait"/>
  <headerFooter scaleWithDoc="0"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List108">
    <tabColor indexed="23"/>
  </sheetPr>
  <dimension ref="A1:G13"/>
  <sheetViews>
    <sheetView workbookViewId="0">
      <pane xSplit="5" ySplit="10" topLeftCell="F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7" width="16.7109375" style="11" customWidth="1"/>
    <col min="8" max="16384" width="8.85546875" style="11"/>
  </cols>
  <sheetData>
    <row r="1" spans="1:7" ht="12" x14ac:dyDescent="0.2">
      <c r="A1" s="1" t="s">
        <v>1670</v>
      </c>
      <c r="F1" s="12" t="s">
        <v>1734</v>
      </c>
    </row>
    <row r="5" spans="1:7" s="13" customFormat="1" x14ac:dyDescent="0.25"/>
    <row r="6" spans="1:7" s="13" customFormat="1" ht="33.75" x14ac:dyDescent="0.25">
      <c r="F6" s="6" t="s">
        <v>276</v>
      </c>
      <c r="G6" s="6" t="s">
        <v>936</v>
      </c>
    </row>
    <row r="7" spans="1:7" hidden="1" x14ac:dyDescent="0.2">
      <c r="F7" s="10" t="s">
        <v>277</v>
      </c>
      <c r="G7" s="10" t="s">
        <v>277</v>
      </c>
    </row>
    <row r="8" spans="1:7" hidden="1" x14ac:dyDescent="0.2">
      <c r="F8" s="10" t="s">
        <v>279</v>
      </c>
      <c r="G8" s="10" t="s">
        <v>279</v>
      </c>
    </row>
    <row r="9" spans="1:7" hidden="1" x14ac:dyDescent="0.2">
      <c r="F9" s="10" t="s">
        <v>332</v>
      </c>
      <c r="G9" s="10" t="s">
        <v>937</v>
      </c>
    </row>
    <row r="10" spans="1:7" x14ac:dyDescent="0.2">
      <c r="E10" s="7" t="s">
        <v>1732</v>
      </c>
      <c r="F10" s="8" t="s">
        <v>2</v>
      </c>
      <c r="G10" s="8" t="s">
        <v>7</v>
      </c>
    </row>
    <row r="11" spans="1:7" x14ac:dyDescent="0.2">
      <c r="B11" s="10" t="s">
        <v>48</v>
      </c>
      <c r="C11" s="10" t="s">
        <v>48</v>
      </c>
      <c r="D11" s="10" t="s">
        <v>43</v>
      </c>
      <c r="E11" s="8" t="s">
        <v>2</v>
      </c>
      <c r="F11" s="24"/>
      <c r="G11" s="17" t="s">
        <v>1733</v>
      </c>
    </row>
    <row r="12" spans="1:7" x14ac:dyDescent="0.2">
      <c r="B12" s="10" t="s">
        <v>138</v>
      </c>
      <c r="C12" s="10" t="s">
        <v>138</v>
      </c>
      <c r="D12" s="10" t="s">
        <v>139</v>
      </c>
      <c r="E12" s="8" t="s">
        <v>7</v>
      </c>
      <c r="F12" s="24"/>
      <c r="G12" s="24"/>
    </row>
    <row r="13" spans="1:7" x14ac:dyDescent="0.2">
      <c r="B13" s="10" t="s">
        <v>1671</v>
      </c>
      <c r="C13" s="10" t="s">
        <v>339</v>
      </c>
      <c r="D13" s="10" t="s">
        <v>326</v>
      </c>
      <c r="E13" s="8" t="s">
        <v>22</v>
      </c>
      <c r="F13" s="23" t="str">
        <f>IF(F11+F12&lt;&gt;0,F11+F12,"")</f>
        <v/>
      </c>
      <c r="G13" s="17" t="s">
        <v>1733</v>
      </c>
    </row>
  </sheetData>
  <printOptions gridLines="1" gridLinesSet="0"/>
  <pageMargins left="0" right="0" top="0" bottom="0" header="0" footer="0"/>
  <pageSetup paperSize="9" fitToHeight="0" orientation="portrait"/>
  <headerFooter scaleWithDoc="0"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List109">
    <tabColor indexed="23"/>
  </sheetPr>
  <dimension ref="A1:F15"/>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140625" style="11" bestFit="1" customWidth="1"/>
    <col min="3" max="4" width="9.140625" style="11" hidden="1" customWidth="1"/>
    <col min="5" max="5" width="8.7109375" style="11" customWidth="1"/>
    <col min="6" max="16384" width="16.7109375" style="11"/>
  </cols>
  <sheetData>
    <row r="1" spans="1:6" ht="12" x14ac:dyDescent="0.2">
      <c r="A1" s="1" t="s">
        <v>1672</v>
      </c>
      <c r="F1" s="12" t="s">
        <v>1734</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327</v>
      </c>
    </row>
    <row r="10" spans="1:6" s="14" customFormat="1" x14ac:dyDescent="0.2">
      <c r="A10" s="11"/>
      <c r="B10" s="11"/>
      <c r="C10" s="11"/>
      <c r="D10" s="11"/>
      <c r="E10" s="7" t="s">
        <v>1732</v>
      </c>
      <c r="F10" s="8" t="s">
        <v>2</v>
      </c>
    </row>
    <row r="11" spans="1:6" x14ac:dyDescent="0.2">
      <c r="B11" s="10" t="s">
        <v>841</v>
      </c>
      <c r="C11" s="10" t="s">
        <v>96</v>
      </c>
      <c r="D11" s="10" t="s">
        <v>94</v>
      </c>
      <c r="E11" s="8" t="s">
        <v>2</v>
      </c>
      <c r="F11" s="24"/>
    </row>
    <row r="12" spans="1:6" x14ac:dyDescent="0.2">
      <c r="B12" s="10" t="s">
        <v>98</v>
      </c>
      <c r="C12" s="10" t="s">
        <v>98</v>
      </c>
      <c r="D12" s="10" t="s">
        <v>94</v>
      </c>
      <c r="E12" s="8" t="s">
        <v>7</v>
      </c>
      <c r="F12" s="24"/>
    </row>
    <row r="13" spans="1:6" x14ac:dyDescent="0.2">
      <c r="B13" s="10" t="s">
        <v>100</v>
      </c>
      <c r="C13" s="10" t="s">
        <v>86</v>
      </c>
      <c r="D13" s="10" t="s">
        <v>100</v>
      </c>
      <c r="E13" s="8" t="s">
        <v>22</v>
      </c>
      <c r="F13" s="24"/>
    </row>
    <row r="14" spans="1:6" x14ac:dyDescent="0.2">
      <c r="B14" s="10" t="s">
        <v>113</v>
      </c>
      <c r="C14" s="10" t="s">
        <v>86</v>
      </c>
      <c r="D14" s="10" t="s">
        <v>409</v>
      </c>
      <c r="E14" s="8" t="s">
        <v>25</v>
      </c>
      <c r="F14" s="24"/>
    </row>
    <row r="15" spans="1:6" x14ac:dyDescent="0.2">
      <c r="B15" s="10" t="s">
        <v>1673</v>
      </c>
      <c r="C15" s="10" t="s">
        <v>86</v>
      </c>
      <c r="D15" s="10" t="s">
        <v>348</v>
      </c>
      <c r="E15" s="8" t="s">
        <v>28</v>
      </c>
      <c r="F15" s="23" t="str">
        <f>IF(F11+F12+F13+F14&lt;&gt;0,F11+F12+F13+F14,"")</f>
        <v/>
      </c>
    </row>
  </sheetData>
  <printOptions gridLines="1" gridLinesSet="0"/>
  <pageMargins left="0" right="0" top="0" bottom="0" header="0" footer="0"/>
  <pageSetup paperSize="9" fitToHeight="0" orientation="portrait"/>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tabColor indexed="23"/>
  </sheetPr>
  <dimension ref="A1:Q29"/>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7.7109375" style="11" bestFit="1" customWidth="1"/>
    <col min="3" max="6" width="9.140625" style="11" hidden="1" customWidth="1"/>
    <col min="7" max="7" width="8.7109375" style="11" customWidth="1"/>
    <col min="8" max="17" width="16.7109375" style="11" customWidth="1"/>
    <col min="18" max="16384" width="8.85546875" style="11"/>
  </cols>
  <sheetData>
    <row r="1" spans="1:17" ht="12" x14ac:dyDescent="0.2">
      <c r="A1" s="1" t="s">
        <v>512</v>
      </c>
      <c r="F1" s="12" t="s">
        <v>1734</v>
      </c>
    </row>
    <row r="5" spans="1:17" s="13" customFormat="1" x14ac:dyDescent="0.25"/>
    <row r="6" spans="1:17" s="13" customFormat="1" ht="22.5" x14ac:dyDescent="0.25">
      <c r="H6" s="6" t="s">
        <v>9</v>
      </c>
      <c r="I6" s="6" t="s">
        <v>493</v>
      </c>
      <c r="J6" s="6"/>
      <c r="K6" s="6"/>
      <c r="L6" s="6"/>
      <c r="M6" s="6" t="s">
        <v>494</v>
      </c>
      <c r="N6" s="6"/>
      <c r="O6" s="6"/>
      <c r="P6" s="6" t="s">
        <v>495</v>
      </c>
      <c r="Q6" s="6" t="s">
        <v>496</v>
      </c>
    </row>
    <row r="7" spans="1:17" s="13" customFormat="1" ht="78.75" x14ac:dyDescent="0.25">
      <c r="H7" s="6"/>
      <c r="I7" s="6" t="s">
        <v>497</v>
      </c>
      <c r="J7" s="6"/>
      <c r="K7" s="6" t="s">
        <v>498</v>
      </c>
      <c r="L7" s="6" t="s">
        <v>499</v>
      </c>
      <c r="M7" s="6" t="s">
        <v>497</v>
      </c>
      <c r="N7" s="6" t="s">
        <v>498</v>
      </c>
      <c r="O7" s="6" t="s">
        <v>499</v>
      </c>
      <c r="P7" s="6"/>
      <c r="Q7" s="6"/>
    </row>
    <row r="8" spans="1:17" s="13" customFormat="1" ht="33.75" x14ac:dyDescent="0.25">
      <c r="H8" s="6"/>
      <c r="I8" s="6"/>
      <c r="J8" s="6" t="s">
        <v>500</v>
      </c>
      <c r="K8" s="6"/>
      <c r="L8" s="6"/>
      <c r="M8" s="6"/>
      <c r="N8" s="6"/>
      <c r="O8" s="6"/>
      <c r="P8" s="6"/>
      <c r="Q8" s="6"/>
    </row>
    <row r="9" spans="1:17" hidden="1" x14ac:dyDescent="0.2">
      <c r="H9" s="10"/>
      <c r="I9" s="10"/>
      <c r="J9" s="10" t="s">
        <v>493</v>
      </c>
      <c r="K9" s="10"/>
      <c r="L9" s="10"/>
      <c r="M9" s="10"/>
      <c r="N9" s="10"/>
      <c r="O9" s="10"/>
      <c r="P9" s="10"/>
      <c r="Q9" s="10"/>
    </row>
    <row r="10" spans="1:17" hidden="1" x14ac:dyDescent="0.2">
      <c r="H10" s="10"/>
      <c r="I10" s="10" t="s">
        <v>493</v>
      </c>
      <c r="J10" s="10" t="s">
        <v>10</v>
      </c>
      <c r="K10" s="10" t="s">
        <v>493</v>
      </c>
      <c r="L10" s="10" t="s">
        <v>493</v>
      </c>
      <c r="M10" s="10" t="s">
        <v>494</v>
      </c>
      <c r="N10" s="10" t="s">
        <v>494</v>
      </c>
      <c r="O10" s="10" t="s">
        <v>494</v>
      </c>
      <c r="P10" s="10"/>
      <c r="Q10" s="10"/>
    </row>
    <row r="11" spans="1:17" hidden="1" x14ac:dyDescent="0.2">
      <c r="H11" s="10" t="s">
        <v>9</v>
      </c>
      <c r="I11" s="10" t="s">
        <v>10</v>
      </c>
      <c r="J11" s="10" t="s">
        <v>501</v>
      </c>
      <c r="K11" s="10" t="s">
        <v>10</v>
      </c>
      <c r="L11" s="10" t="s">
        <v>10</v>
      </c>
      <c r="M11" s="10" t="s">
        <v>10</v>
      </c>
      <c r="N11" s="10" t="s">
        <v>10</v>
      </c>
      <c r="O11" s="10" t="s">
        <v>10</v>
      </c>
      <c r="P11" s="10" t="s">
        <v>502</v>
      </c>
      <c r="Q11" s="10" t="s">
        <v>503</v>
      </c>
    </row>
    <row r="12" spans="1:17" hidden="1" x14ac:dyDescent="0.2">
      <c r="H12" s="10" t="s">
        <v>10</v>
      </c>
      <c r="I12" s="10" t="s">
        <v>501</v>
      </c>
      <c r="J12" s="10" t="s">
        <v>504</v>
      </c>
      <c r="K12" s="10" t="s">
        <v>505</v>
      </c>
      <c r="L12" s="10" t="s">
        <v>506</v>
      </c>
      <c r="M12" s="10" t="s">
        <v>501</v>
      </c>
      <c r="N12" s="10" t="s">
        <v>505</v>
      </c>
      <c r="O12" s="10" t="s">
        <v>506</v>
      </c>
      <c r="P12" s="10" t="s">
        <v>5</v>
      </c>
      <c r="Q12" s="10" t="s">
        <v>5</v>
      </c>
    </row>
    <row r="13" spans="1:17" x14ac:dyDescent="0.2">
      <c r="G13" s="7" t="s">
        <v>1732</v>
      </c>
      <c r="H13" s="8" t="s">
        <v>2</v>
      </c>
      <c r="I13" s="8" t="s">
        <v>507</v>
      </c>
      <c r="J13" s="8" t="s">
        <v>7</v>
      </c>
      <c r="K13" s="8" t="s">
        <v>22</v>
      </c>
      <c r="L13" s="8" t="s">
        <v>25</v>
      </c>
      <c r="M13" s="8" t="s">
        <v>28</v>
      </c>
      <c r="N13" s="8" t="s">
        <v>30</v>
      </c>
      <c r="O13" s="8" t="s">
        <v>32</v>
      </c>
      <c r="P13" s="8" t="s">
        <v>34</v>
      </c>
      <c r="Q13" s="8" t="s">
        <v>35</v>
      </c>
    </row>
    <row r="14" spans="1:17" x14ac:dyDescent="0.2">
      <c r="B14" s="10" t="s">
        <v>68</v>
      </c>
      <c r="C14" s="10"/>
      <c r="D14" s="10"/>
      <c r="E14" s="10" t="s">
        <v>68</v>
      </c>
      <c r="F14" s="10" t="s">
        <v>293</v>
      </c>
      <c r="G14" s="8" t="s">
        <v>141</v>
      </c>
      <c r="H14" s="23" t="str">
        <f t="shared" ref="H14:Q14" si="0">IF(SUM(H15,H21)&lt;&gt;0,SUM(H15,H21),"")</f>
        <v/>
      </c>
      <c r="I14" s="23" t="str">
        <f t="shared" si="0"/>
        <v/>
      </c>
      <c r="J14" s="23" t="str">
        <f t="shared" si="0"/>
        <v/>
      </c>
      <c r="K14" s="23" t="str">
        <f t="shared" si="0"/>
        <v/>
      </c>
      <c r="L14" s="23" t="str">
        <f t="shared" si="0"/>
        <v/>
      </c>
      <c r="M14" s="23" t="str">
        <f t="shared" si="0"/>
        <v/>
      </c>
      <c r="N14" s="23" t="str">
        <f t="shared" si="0"/>
        <v/>
      </c>
      <c r="O14" s="23" t="str">
        <f t="shared" si="0"/>
        <v/>
      </c>
      <c r="P14" s="23" t="str">
        <f t="shared" si="0"/>
        <v/>
      </c>
      <c r="Q14" s="23" t="str">
        <f t="shared" si="0"/>
        <v/>
      </c>
    </row>
    <row r="15" spans="1:17" x14ac:dyDescent="0.2">
      <c r="B15" s="15" t="s">
        <v>33</v>
      </c>
      <c r="C15" s="10"/>
      <c r="D15" s="10"/>
      <c r="E15" s="10" t="s">
        <v>68</v>
      </c>
      <c r="F15" s="10" t="s">
        <v>33</v>
      </c>
      <c r="G15" s="8" t="s">
        <v>2</v>
      </c>
      <c r="H15" s="23" t="str">
        <f>IF(SUM(H16,H17,H18,H19,H20)&lt;&gt;0,SUM(H16,H17,H18,H19,H20),"")</f>
        <v/>
      </c>
      <c r="I15" s="23" t="str">
        <f t="shared" ref="I15:Q15" si="1">IF(I16+I17+I18+I19+I20&lt;&gt;0,I16+I17+I18+I19+I20,"")</f>
        <v/>
      </c>
      <c r="J15" s="23" t="str">
        <f t="shared" si="1"/>
        <v/>
      </c>
      <c r="K15" s="23" t="str">
        <f t="shared" si="1"/>
        <v/>
      </c>
      <c r="L15" s="23" t="str">
        <f t="shared" si="1"/>
        <v/>
      </c>
      <c r="M15" s="23" t="str">
        <f t="shared" si="1"/>
        <v/>
      </c>
      <c r="N15" s="23" t="str">
        <f t="shared" si="1"/>
        <v/>
      </c>
      <c r="O15" s="23" t="str">
        <f t="shared" si="1"/>
        <v/>
      </c>
      <c r="P15" s="23" t="str">
        <f t="shared" si="1"/>
        <v/>
      </c>
      <c r="Q15" s="23" t="str">
        <f t="shared" si="1"/>
        <v/>
      </c>
    </row>
    <row r="16" spans="1:17" x14ac:dyDescent="0.2">
      <c r="B16" s="16" t="s">
        <v>19</v>
      </c>
      <c r="C16" s="10"/>
      <c r="D16" s="10" t="s">
        <v>68</v>
      </c>
      <c r="E16" s="10" t="s">
        <v>19</v>
      </c>
      <c r="F16" s="10" t="s">
        <v>33</v>
      </c>
      <c r="G16" s="8" t="s">
        <v>7</v>
      </c>
      <c r="H16" s="23" t="str">
        <f>IF(I16+K16+L16+M16+N16+O16&lt;&gt;0,I16+K16+L16+M16+N16+O16,"")</f>
        <v/>
      </c>
      <c r="I16" s="24"/>
      <c r="J16" s="24"/>
      <c r="K16" s="24"/>
      <c r="L16" s="24"/>
      <c r="M16" s="24"/>
      <c r="N16" s="24"/>
      <c r="O16" s="24"/>
      <c r="P16" s="24"/>
      <c r="Q16" s="24"/>
    </row>
    <row r="17" spans="2:17" x14ac:dyDescent="0.2">
      <c r="B17" s="16" t="s">
        <v>484</v>
      </c>
      <c r="C17" s="10"/>
      <c r="D17" s="10" t="s">
        <v>68</v>
      </c>
      <c r="E17" s="10" t="s">
        <v>484</v>
      </c>
      <c r="F17" s="10" t="s">
        <v>33</v>
      </c>
      <c r="G17" s="8" t="s">
        <v>22</v>
      </c>
      <c r="H17" s="23" t="str">
        <f>IF(I17+K17+L17+M17+N17+O17&lt;&gt;0,I17+K17+L17+M17+N17+O17,"")</f>
        <v/>
      </c>
      <c r="I17" s="24"/>
      <c r="J17" s="24"/>
      <c r="K17" s="24"/>
      <c r="L17" s="24"/>
      <c r="M17" s="24"/>
      <c r="N17" s="24"/>
      <c r="O17" s="24"/>
      <c r="P17" s="24"/>
      <c r="Q17" s="24"/>
    </row>
    <row r="18" spans="2:17" x14ac:dyDescent="0.2">
      <c r="B18" s="16" t="s">
        <v>24</v>
      </c>
      <c r="C18" s="10"/>
      <c r="D18" s="10" t="s">
        <v>68</v>
      </c>
      <c r="E18" s="10" t="s">
        <v>24</v>
      </c>
      <c r="F18" s="10" t="s">
        <v>33</v>
      </c>
      <c r="G18" s="8" t="s">
        <v>25</v>
      </c>
      <c r="H18" s="23" t="str">
        <f>IF(I18+K18+L18+M18+N18+O18&lt;&gt;0,I18+K18+L18+M18+N18+O18,"")</f>
        <v/>
      </c>
      <c r="I18" s="24"/>
      <c r="J18" s="24"/>
      <c r="K18" s="24"/>
      <c r="L18" s="24"/>
      <c r="M18" s="24"/>
      <c r="N18" s="24"/>
      <c r="O18" s="24"/>
      <c r="P18" s="24"/>
      <c r="Q18" s="24"/>
    </row>
    <row r="19" spans="2:17" x14ac:dyDescent="0.2">
      <c r="B19" s="16" t="s">
        <v>485</v>
      </c>
      <c r="C19" s="10"/>
      <c r="D19" s="10" t="s">
        <v>68</v>
      </c>
      <c r="E19" s="10" t="s">
        <v>481</v>
      </c>
      <c r="F19" s="10" t="s">
        <v>33</v>
      </c>
      <c r="G19" s="8" t="s">
        <v>28</v>
      </c>
      <c r="H19" s="23" t="str">
        <f>IF(I19+K19+L19+M19+N19+O19&lt;&gt;0,I19+K19+L19+M19+N19+O19,"")</f>
        <v/>
      </c>
      <c r="I19" s="24"/>
      <c r="J19" s="24"/>
      <c r="K19" s="24"/>
      <c r="L19" s="24"/>
      <c r="M19" s="24"/>
      <c r="N19" s="24"/>
      <c r="O19" s="24"/>
      <c r="P19" s="24"/>
      <c r="Q19" s="24"/>
    </row>
    <row r="20" spans="2:17" x14ac:dyDescent="0.2">
      <c r="B20" s="16" t="s">
        <v>483</v>
      </c>
      <c r="C20" s="10"/>
      <c r="D20" s="10" t="s">
        <v>68</v>
      </c>
      <c r="E20" s="10" t="s">
        <v>483</v>
      </c>
      <c r="F20" s="10" t="s">
        <v>33</v>
      </c>
      <c r="G20" s="8" t="s">
        <v>30</v>
      </c>
      <c r="H20" s="23" t="str">
        <f>IF(I20+K20+L20+M20+N20+O20&lt;&gt;0,I20+K20+L20+M20+N20+O20,"")</f>
        <v/>
      </c>
      <c r="I20" s="24"/>
      <c r="J20" s="24"/>
      <c r="K20" s="24"/>
      <c r="L20" s="24"/>
      <c r="M20" s="24"/>
      <c r="N20" s="24"/>
      <c r="O20" s="24"/>
      <c r="P20" s="24"/>
      <c r="Q20" s="24"/>
    </row>
    <row r="21" spans="2:17" x14ac:dyDescent="0.2">
      <c r="B21" s="15" t="s">
        <v>21</v>
      </c>
      <c r="C21" s="10"/>
      <c r="D21" s="10"/>
      <c r="E21" s="10" t="s">
        <v>68</v>
      </c>
      <c r="F21" s="10" t="s">
        <v>21</v>
      </c>
      <c r="G21" s="8" t="s">
        <v>32</v>
      </c>
      <c r="H21" s="23" t="str">
        <f>IF(SUM(H22,H23,H24,H25,H26,H28)&lt;&gt;0,SUM(H22,H23,H24,H25,H26,H28),"")</f>
        <v/>
      </c>
      <c r="I21" s="23" t="str">
        <f t="shared" ref="I21:Q21" si="2">IF(I22+I23+I24+I25+I26+I28&lt;&gt;0,I22+I23+I24+I25+I26+I28,"")</f>
        <v/>
      </c>
      <c r="J21" s="23" t="str">
        <f t="shared" si="2"/>
        <v/>
      </c>
      <c r="K21" s="23" t="str">
        <f t="shared" si="2"/>
        <v/>
      </c>
      <c r="L21" s="23" t="str">
        <f t="shared" si="2"/>
        <v/>
      </c>
      <c r="M21" s="23" t="str">
        <f t="shared" si="2"/>
        <v/>
      </c>
      <c r="N21" s="23" t="str">
        <f t="shared" si="2"/>
        <v/>
      </c>
      <c r="O21" s="23" t="str">
        <f t="shared" si="2"/>
        <v/>
      </c>
      <c r="P21" s="23" t="str">
        <f t="shared" si="2"/>
        <v/>
      </c>
      <c r="Q21" s="23" t="str">
        <f t="shared" si="2"/>
        <v/>
      </c>
    </row>
    <row r="22" spans="2:17" x14ac:dyDescent="0.2">
      <c r="B22" s="16" t="s">
        <v>19</v>
      </c>
      <c r="C22" s="10"/>
      <c r="D22" s="10" t="s">
        <v>68</v>
      </c>
      <c r="E22" s="10" t="s">
        <v>19</v>
      </c>
      <c r="F22" s="10" t="s">
        <v>21</v>
      </c>
      <c r="G22" s="8" t="s">
        <v>34</v>
      </c>
      <c r="H22" s="23" t="str">
        <f t="shared" ref="H22:H28" si="3">IF(I22+K22+L22+M22+N22+O22&lt;&gt;0,I22+K22+L22+M22+N22+O22,"")</f>
        <v/>
      </c>
      <c r="I22" s="24"/>
      <c r="J22" s="24"/>
      <c r="K22" s="24"/>
      <c r="L22" s="24"/>
      <c r="M22" s="24"/>
      <c r="N22" s="24"/>
      <c r="O22" s="24"/>
      <c r="P22" s="24"/>
      <c r="Q22" s="24"/>
    </row>
    <row r="23" spans="2:17" x14ac:dyDescent="0.2">
      <c r="B23" s="16" t="s">
        <v>484</v>
      </c>
      <c r="C23" s="10"/>
      <c r="D23" s="10" t="s">
        <v>68</v>
      </c>
      <c r="E23" s="10" t="s">
        <v>484</v>
      </c>
      <c r="F23" s="10" t="s">
        <v>21</v>
      </c>
      <c r="G23" s="8" t="s">
        <v>35</v>
      </c>
      <c r="H23" s="23" t="str">
        <f t="shared" si="3"/>
        <v/>
      </c>
      <c r="I23" s="24"/>
      <c r="J23" s="24"/>
      <c r="K23" s="24"/>
      <c r="L23" s="24"/>
      <c r="M23" s="24"/>
      <c r="N23" s="24"/>
      <c r="O23" s="24"/>
      <c r="P23" s="24"/>
      <c r="Q23" s="24"/>
    </row>
    <row r="24" spans="2:17" x14ac:dyDescent="0.2">
      <c r="B24" s="16" t="s">
        <v>24</v>
      </c>
      <c r="C24" s="10"/>
      <c r="D24" s="10" t="s">
        <v>68</v>
      </c>
      <c r="E24" s="10" t="s">
        <v>24</v>
      </c>
      <c r="F24" s="10" t="s">
        <v>21</v>
      </c>
      <c r="G24" s="8" t="s">
        <v>49</v>
      </c>
      <c r="H24" s="23" t="str">
        <f t="shared" si="3"/>
        <v/>
      </c>
      <c r="I24" s="24"/>
      <c r="J24" s="24"/>
      <c r="K24" s="24"/>
      <c r="L24" s="24"/>
      <c r="M24" s="24"/>
      <c r="N24" s="24"/>
      <c r="O24" s="24"/>
      <c r="P24" s="24"/>
      <c r="Q24" s="24"/>
    </row>
    <row r="25" spans="2:17" x14ac:dyDescent="0.2">
      <c r="B25" s="16" t="s">
        <v>485</v>
      </c>
      <c r="C25" s="10"/>
      <c r="D25" s="10" t="s">
        <v>68</v>
      </c>
      <c r="E25" s="10" t="s">
        <v>481</v>
      </c>
      <c r="F25" s="10" t="s">
        <v>21</v>
      </c>
      <c r="G25" s="8" t="s">
        <v>50</v>
      </c>
      <c r="H25" s="23" t="str">
        <f t="shared" si="3"/>
        <v/>
      </c>
      <c r="I25" s="24"/>
      <c r="J25" s="24"/>
      <c r="K25" s="24"/>
      <c r="L25" s="24"/>
      <c r="M25" s="24"/>
      <c r="N25" s="24"/>
      <c r="O25" s="24"/>
      <c r="P25" s="24"/>
      <c r="Q25" s="24"/>
    </row>
    <row r="26" spans="2:17" x14ac:dyDescent="0.2">
      <c r="B26" s="16" t="s">
        <v>483</v>
      </c>
      <c r="C26" s="10"/>
      <c r="D26" s="10" t="s">
        <v>68</v>
      </c>
      <c r="E26" s="10" t="s">
        <v>483</v>
      </c>
      <c r="F26" s="10" t="s">
        <v>21</v>
      </c>
      <c r="G26" s="8" t="s">
        <v>51</v>
      </c>
      <c r="H26" s="23" t="str">
        <f t="shared" si="3"/>
        <v/>
      </c>
      <c r="I26" s="24"/>
      <c r="J26" s="24"/>
      <c r="K26" s="24"/>
      <c r="L26" s="24"/>
      <c r="M26" s="24"/>
      <c r="N26" s="24"/>
      <c r="O26" s="24"/>
      <c r="P26" s="24"/>
      <c r="Q26" s="24"/>
    </row>
    <row r="27" spans="2:17" x14ac:dyDescent="0.2">
      <c r="B27" s="18" t="s">
        <v>508</v>
      </c>
      <c r="C27" s="10" t="s">
        <v>68</v>
      </c>
      <c r="D27" s="10" t="s">
        <v>483</v>
      </c>
      <c r="E27" s="10" t="s">
        <v>509</v>
      </c>
      <c r="F27" s="10" t="s">
        <v>21</v>
      </c>
      <c r="G27" s="8" t="s">
        <v>513</v>
      </c>
      <c r="H27" s="23" t="str">
        <f t="shared" si="3"/>
        <v/>
      </c>
      <c r="I27" s="24"/>
      <c r="J27" s="24"/>
      <c r="K27" s="24"/>
      <c r="L27" s="24"/>
      <c r="M27" s="24"/>
      <c r="N27" s="24"/>
      <c r="O27" s="24"/>
      <c r="P27" s="24"/>
      <c r="Q27" s="24"/>
    </row>
    <row r="28" spans="2:17" x14ac:dyDescent="0.2">
      <c r="B28" s="16" t="s">
        <v>486</v>
      </c>
      <c r="C28" s="10"/>
      <c r="D28" s="10" t="s">
        <v>68</v>
      </c>
      <c r="E28" s="10" t="s">
        <v>486</v>
      </c>
      <c r="F28" s="10" t="s">
        <v>21</v>
      </c>
      <c r="G28" s="8" t="s">
        <v>52</v>
      </c>
      <c r="H28" s="23" t="str">
        <f t="shared" si="3"/>
        <v/>
      </c>
      <c r="I28" s="24"/>
      <c r="J28" s="24"/>
      <c r="K28" s="24"/>
      <c r="L28" s="24"/>
      <c r="M28" s="24"/>
      <c r="N28" s="24"/>
      <c r="O28" s="24"/>
      <c r="P28" s="24"/>
      <c r="Q28" s="24"/>
    </row>
    <row r="29" spans="2:17" x14ac:dyDescent="0.2">
      <c r="B29" s="10" t="s">
        <v>510</v>
      </c>
      <c r="C29" s="10"/>
      <c r="D29" s="10"/>
      <c r="E29" s="10" t="s">
        <v>514</v>
      </c>
      <c r="F29" s="10" t="s">
        <v>293</v>
      </c>
      <c r="G29" s="8" t="s">
        <v>143</v>
      </c>
      <c r="H29" s="23" t="str">
        <f>IF(K29+L29+N29+O29&lt;&gt;0,K29+L29+N29+O29,"")</f>
        <v/>
      </c>
      <c r="I29" s="17" t="s">
        <v>1733</v>
      </c>
      <c r="J29" s="17" t="s">
        <v>1733</v>
      </c>
      <c r="K29" s="24"/>
      <c r="L29" s="24"/>
      <c r="M29" s="17" t="s">
        <v>1733</v>
      </c>
      <c r="N29" s="24"/>
      <c r="O29" s="24"/>
      <c r="P29" s="24"/>
      <c r="Q29" s="24"/>
    </row>
  </sheetData>
  <printOptions gridLines="1" gridLinesSet="0"/>
  <pageMargins left="0" right="0" top="0" bottom="0" header="0" footer="0"/>
  <pageSetup paperSize="9" fitToHeight="0" orientation="portrait"/>
  <headerFooter scaleWithDoc="0"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List110">
    <tabColor indexed="23"/>
  </sheetPr>
  <dimension ref="A1:H14"/>
  <sheetViews>
    <sheetView workbookViewId="0">
      <pane xSplit="6" ySplit="9" topLeftCell="G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2851562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1674</v>
      </c>
      <c r="F1" s="12" t="s">
        <v>1734</v>
      </c>
    </row>
    <row r="5" spans="1:8" s="13" customFormat="1" x14ac:dyDescent="0.25"/>
    <row r="6" spans="1:8" s="13" customFormat="1" x14ac:dyDescent="0.25">
      <c r="G6" s="6" t="s">
        <v>289</v>
      </c>
      <c r="H6" s="6" t="s">
        <v>303</v>
      </c>
    </row>
    <row r="7" spans="1:8" hidden="1" x14ac:dyDescent="0.2">
      <c r="G7" s="10" t="s">
        <v>277</v>
      </c>
      <c r="H7" s="10" t="s">
        <v>277</v>
      </c>
    </row>
    <row r="8" spans="1:8" hidden="1" x14ac:dyDescent="0.2">
      <c r="G8" s="10" t="s">
        <v>289</v>
      </c>
      <c r="H8" s="10" t="s">
        <v>303</v>
      </c>
    </row>
    <row r="9" spans="1:8" x14ac:dyDescent="0.2">
      <c r="F9" s="7" t="s">
        <v>1732</v>
      </c>
      <c r="G9" s="8" t="s">
        <v>2</v>
      </c>
      <c r="H9" s="8" t="s">
        <v>7</v>
      </c>
    </row>
    <row r="10" spans="1:8" x14ac:dyDescent="0.2">
      <c r="B10" s="10" t="s">
        <v>1675</v>
      </c>
      <c r="C10" s="10"/>
      <c r="D10" s="10" t="s">
        <v>1676</v>
      </c>
      <c r="E10" s="10" t="s">
        <v>1677</v>
      </c>
      <c r="F10" s="8" t="s">
        <v>2</v>
      </c>
      <c r="G10" s="24"/>
      <c r="H10" s="24"/>
    </row>
    <row r="11" spans="1:8" x14ac:dyDescent="0.2">
      <c r="B11" s="10" t="s">
        <v>98</v>
      </c>
      <c r="C11" s="10"/>
      <c r="D11" s="10" t="s">
        <v>98</v>
      </c>
      <c r="E11" s="10" t="s">
        <v>1678</v>
      </c>
      <c r="F11" s="8" t="s">
        <v>7</v>
      </c>
      <c r="G11" s="24"/>
      <c r="H11" s="24"/>
    </row>
    <row r="12" spans="1:8" x14ac:dyDescent="0.2">
      <c r="B12" s="10" t="s">
        <v>1679</v>
      </c>
      <c r="C12" s="10" t="s">
        <v>96</v>
      </c>
      <c r="D12" s="10" t="s">
        <v>1678</v>
      </c>
      <c r="E12" s="10" t="s">
        <v>218</v>
      </c>
      <c r="F12" s="8" t="s">
        <v>22</v>
      </c>
      <c r="G12" s="24"/>
      <c r="H12" s="24"/>
    </row>
    <row r="13" spans="1:8" x14ac:dyDescent="0.2">
      <c r="B13" s="10" t="s">
        <v>241</v>
      </c>
      <c r="C13" s="10"/>
      <c r="D13" s="10"/>
      <c r="E13" s="10" t="s">
        <v>1680</v>
      </c>
      <c r="F13" s="8" t="s">
        <v>25</v>
      </c>
      <c r="G13" s="24"/>
      <c r="H13" s="24"/>
    </row>
    <row r="14" spans="1:8" x14ac:dyDescent="0.2">
      <c r="B14" s="10" t="s">
        <v>1681</v>
      </c>
      <c r="C14" s="10"/>
      <c r="D14" s="10"/>
      <c r="E14" s="10" t="s">
        <v>350</v>
      </c>
      <c r="F14" s="8" t="s">
        <v>28</v>
      </c>
      <c r="G14" s="23" t="str">
        <f>IF(G10+G11+G12+G13&lt;&gt;0,G10+G11+G12+G13,"")</f>
        <v/>
      </c>
      <c r="H14" s="23" t="str">
        <f>IF(H10+H11+H12+H13&lt;&gt;0,H10+H11+H12+H13,"")</f>
        <v/>
      </c>
    </row>
  </sheetData>
  <printOptions gridLines="1" gridLinesSet="0"/>
  <pageMargins left="0" right="0" top="0" bottom="0" header="0" footer="0"/>
  <pageSetup paperSize="9" fitToHeight="0" orientation="portrait"/>
  <headerFooter scaleWithDoc="0"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List111">
    <tabColor indexed="23"/>
  </sheetPr>
  <dimension ref="A1:V32"/>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42578125" style="11" bestFit="1" customWidth="1"/>
    <col min="3" max="5" width="9.140625" style="11" hidden="1" customWidth="1"/>
    <col min="6" max="6" width="8.7109375" style="11" customWidth="1"/>
    <col min="7" max="22" width="16.7109375" style="11" customWidth="1"/>
    <col min="23" max="16384" width="8.85546875" style="11"/>
  </cols>
  <sheetData>
    <row r="1" spans="1:22" ht="12" x14ac:dyDescent="0.2">
      <c r="A1" s="1" t="s">
        <v>1682</v>
      </c>
      <c r="F1" s="12" t="s">
        <v>1734</v>
      </c>
    </row>
    <row r="5" spans="1:22" s="13" customFormat="1" x14ac:dyDescent="0.25"/>
    <row r="6" spans="1:22" s="13" customFormat="1" ht="33.75" x14ac:dyDescent="0.25">
      <c r="G6" s="6" t="s">
        <v>176</v>
      </c>
      <c r="H6" s="6" t="s">
        <v>184</v>
      </c>
      <c r="I6" s="6" t="s">
        <v>185</v>
      </c>
      <c r="J6" s="6" t="s">
        <v>191</v>
      </c>
      <c r="K6" s="6" t="s">
        <v>193</v>
      </c>
      <c r="L6" s="6" t="s">
        <v>233</v>
      </c>
      <c r="M6" s="6" t="s">
        <v>234</v>
      </c>
      <c r="N6" s="6" t="s">
        <v>244</v>
      </c>
      <c r="O6" s="6" t="s">
        <v>255</v>
      </c>
      <c r="P6" s="6" t="s">
        <v>262</v>
      </c>
      <c r="Q6" s="6" t="s">
        <v>263</v>
      </c>
      <c r="R6" s="6" t="s">
        <v>265</v>
      </c>
      <c r="S6" s="6" t="s">
        <v>267</v>
      </c>
      <c r="T6" s="6" t="s">
        <v>1683</v>
      </c>
      <c r="U6" s="6"/>
      <c r="V6" s="6" t="s">
        <v>849</v>
      </c>
    </row>
    <row r="7" spans="1:22" s="13" customFormat="1" ht="22.5" x14ac:dyDescent="0.25">
      <c r="G7" s="6"/>
      <c r="H7" s="6"/>
      <c r="I7" s="6"/>
      <c r="J7" s="6"/>
      <c r="K7" s="6"/>
      <c r="L7" s="6"/>
      <c r="M7" s="6"/>
      <c r="N7" s="6"/>
      <c r="O7" s="6"/>
      <c r="P7" s="6"/>
      <c r="Q7" s="6"/>
      <c r="R7" s="6"/>
      <c r="S7" s="6"/>
      <c r="T7" s="6" t="s">
        <v>193</v>
      </c>
      <c r="U7" s="6" t="s">
        <v>270</v>
      </c>
      <c r="V7" s="6"/>
    </row>
    <row r="8" spans="1:22" hidden="1" x14ac:dyDescent="0.2">
      <c r="G8" s="10" t="s">
        <v>178</v>
      </c>
      <c r="H8" s="10"/>
      <c r="I8" s="10" t="s">
        <v>178</v>
      </c>
      <c r="J8" s="10"/>
      <c r="K8" s="10"/>
      <c r="L8" s="10"/>
      <c r="M8" s="10"/>
      <c r="N8" s="10"/>
      <c r="O8" s="10"/>
      <c r="P8" s="10"/>
      <c r="Q8" s="10"/>
      <c r="R8" s="10"/>
      <c r="S8" s="10"/>
      <c r="T8" s="10"/>
      <c r="U8" s="10"/>
      <c r="V8" s="10"/>
    </row>
    <row r="9" spans="1:22" hidden="1" x14ac:dyDescent="0.2">
      <c r="G9" s="10" t="s">
        <v>176</v>
      </c>
      <c r="H9" s="10" t="s">
        <v>178</v>
      </c>
      <c r="I9" s="10" t="s">
        <v>186</v>
      </c>
      <c r="J9" s="10" t="s">
        <v>178</v>
      </c>
      <c r="K9" s="10" t="s">
        <v>178</v>
      </c>
      <c r="L9" s="10" t="s">
        <v>178</v>
      </c>
      <c r="M9" s="10" t="s">
        <v>178</v>
      </c>
      <c r="N9" s="10" t="s">
        <v>178</v>
      </c>
      <c r="O9" s="10" t="s">
        <v>178</v>
      </c>
      <c r="P9" s="10" t="s">
        <v>178</v>
      </c>
      <c r="Q9" s="10" t="s">
        <v>178</v>
      </c>
      <c r="R9" s="10" t="s">
        <v>178</v>
      </c>
      <c r="S9" s="10" t="s">
        <v>178</v>
      </c>
      <c r="T9" s="10" t="s">
        <v>269</v>
      </c>
      <c r="U9" s="10" t="s">
        <v>269</v>
      </c>
      <c r="V9" s="10"/>
    </row>
    <row r="10" spans="1:22" hidden="1" x14ac:dyDescent="0.2">
      <c r="G10" s="10" t="s">
        <v>179</v>
      </c>
      <c r="H10" s="10" t="s">
        <v>184</v>
      </c>
      <c r="I10" s="10" t="s">
        <v>179</v>
      </c>
      <c r="J10" s="10" t="s">
        <v>192</v>
      </c>
      <c r="K10" s="10" t="s">
        <v>193</v>
      </c>
      <c r="L10" s="10" t="s">
        <v>233</v>
      </c>
      <c r="M10" s="10" t="s">
        <v>234</v>
      </c>
      <c r="N10" s="10" t="s">
        <v>244</v>
      </c>
      <c r="O10" s="10" t="s">
        <v>255</v>
      </c>
      <c r="P10" s="10" t="s">
        <v>262</v>
      </c>
      <c r="Q10" s="10" t="s">
        <v>264</v>
      </c>
      <c r="R10" s="10" t="s">
        <v>266</v>
      </c>
      <c r="S10" s="10" t="s">
        <v>267</v>
      </c>
      <c r="T10" s="10" t="s">
        <v>193</v>
      </c>
      <c r="U10" s="10" t="s">
        <v>271</v>
      </c>
      <c r="V10" s="10" t="s">
        <v>177</v>
      </c>
    </row>
    <row r="11" spans="1:22" x14ac:dyDescent="0.2">
      <c r="F11" s="7" t="s">
        <v>1732</v>
      </c>
      <c r="G11" s="8" t="s">
        <v>2</v>
      </c>
      <c r="H11" s="8" t="s">
        <v>7</v>
      </c>
      <c r="I11" s="8" t="s">
        <v>22</v>
      </c>
      <c r="J11" s="8" t="s">
        <v>25</v>
      </c>
      <c r="K11" s="8" t="s">
        <v>28</v>
      </c>
      <c r="L11" s="8" t="s">
        <v>30</v>
      </c>
      <c r="M11" s="8" t="s">
        <v>32</v>
      </c>
      <c r="N11" s="8" t="s">
        <v>1684</v>
      </c>
      <c r="O11" s="8" t="s">
        <v>34</v>
      </c>
      <c r="P11" s="8" t="s">
        <v>301</v>
      </c>
      <c r="Q11" s="8" t="s">
        <v>35</v>
      </c>
      <c r="R11" s="8" t="s">
        <v>49</v>
      </c>
      <c r="S11" s="8" t="s">
        <v>50</v>
      </c>
      <c r="T11" s="8" t="s">
        <v>51</v>
      </c>
      <c r="U11" s="8" t="s">
        <v>52</v>
      </c>
      <c r="V11" s="8" t="s">
        <v>141</v>
      </c>
    </row>
    <row r="12" spans="1:22" x14ac:dyDescent="0.2">
      <c r="B12" s="10" t="s">
        <v>1685</v>
      </c>
      <c r="C12" s="10" t="s">
        <v>1686</v>
      </c>
      <c r="D12" s="10" t="s">
        <v>176</v>
      </c>
      <c r="E12" s="10" t="s">
        <v>774</v>
      </c>
      <c r="F12" s="8" t="s">
        <v>2</v>
      </c>
      <c r="G12" s="24"/>
      <c r="H12" s="24"/>
      <c r="I12" s="24"/>
      <c r="J12" s="24"/>
      <c r="K12" s="24"/>
      <c r="L12" s="24"/>
      <c r="M12" s="24"/>
      <c r="N12" s="17" t="s">
        <v>1733</v>
      </c>
      <c r="O12" s="24"/>
      <c r="P12" s="17" t="s">
        <v>1733</v>
      </c>
      <c r="Q12" s="24"/>
      <c r="R12" s="24"/>
      <c r="S12" s="24"/>
      <c r="T12" s="24"/>
      <c r="U12" s="24"/>
      <c r="V12" s="23" t="str">
        <f>IF(SUM(Q12:U12)+O12+SUM(G12:M12)&lt;&gt;0,SUM(Q12:U12)+O12+SUM(G12:M12),"")</f>
        <v/>
      </c>
    </row>
    <row r="13" spans="1:22" x14ac:dyDescent="0.2">
      <c r="B13" s="15" t="s">
        <v>1687</v>
      </c>
      <c r="C13" s="10" t="s">
        <v>1687</v>
      </c>
      <c r="D13" s="10" t="s">
        <v>176</v>
      </c>
      <c r="E13" s="10" t="s">
        <v>774</v>
      </c>
      <c r="F13" s="8" t="s">
        <v>7</v>
      </c>
      <c r="G13" s="24"/>
      <c r="H13" s="24"/>
      <c r="I13" s="24"/>
      <c r="J13" s="24"/>
      <c r="K13" s="24"/>
      <c r="L13" s="24"/>
      <c r="M13" s="24"/>
      <c r="N13" s="17" t="s">
        <v>1733</v>
      </c>
      <c r="O13" s="24"/>
      <c r="P13" s="17" t="s">
        <v>1733</v>
      </c>
      <c r="Q13" s="24"/>
      <c r="R13" s="24"/>
      <c r="S13" s="24"/>
      <c r="T13" s="24"/>
      <c r="U13" s="24"/>
      <c r="V13" s="23" t="str">
        <f>IF(SUM(Q13:U13)+O13+SUM(G13:M13)&lt;&gt;0,SUM(Q13:U13)+O13+SUM(G13:M13),"")</f>
        <v/>
      </c>
    </row>
    <row r="14" spans="1:22" x14ac:dyDescent="0.2">
      <c r="B14" s="15" t="s">
        <v>1688</v>
      </c>
      <c r="C14" s="10" t="s">
        <v>1688</v>
      </c>
      <c r="D14" s="10" t="s">
        <v>176</v>
      </c>
      <c r="E14" s="10" t="s">
        <v>774</v>
      </c>
      <c r="F14" s="8" t="s">
        <v>22</v>
      </c>
      <c r="G14" s="24"/>
      <c r="H14" s="24"/>
      <c r="I14" s="24"/>
      <c r="J14" s="24"/>
      <c r="K14" s="24"/>
      <c r="L14" s="24"/>
      <c r="M14" s="24"/>
      <c r="N14" s="17" t="s">
        <v>1733</v>
      </c>
      <c r="O14" s="24"/>
      <c r="P14" s="17" t="s">
        <v>1733</v>
      </c>
      <c r="Q14" s="24"/>
      <c r="R14" s="24"/>
      <c r="S14" s="24"/>
      <c r="T14" s="24"/>
      <c r="U14" s="24"/>
      <c r="V14" s="23" t="str">
        <f>IF(SUM(Q14:U14)+O14+SUM(G14:M14)&lt;&gt;0,SUM(Q14:U14)+O14+SUM(G14:M14),"")</f>
        <v/>
      </c>
    </row>
    <row r="15" spans="1:22" x14ac:dyDescent="0.2">
      <c r="B15" s="10" t="s">
        <v>1689</v>
      </c>
      <c r="C15" s="10" t="s">
        <v>9</v>
      </c>
      <c r="D15" s="10" t="s">
        <v>176</v>
      </c>
      <c r="E15" s="10" t="s">
        <v>774</v>
      </c>
      <c r="F15" s="8" t="s">
        <v>25</v>
      </c>
      <c r="G15" s="23" t="str">
        <f t="shared" ref="G15:M15" si="0">IF(G12+G13+G14&lt;&gt;0,G12+G13+G14,"")</f>
        <v/>
      </c>
      <c r="H15" s="23" t="str">
        <f t="shared" si="0"/>
        <v/>
      </c>
      <c r="I15" s="23" t="str">
        <f t="shared" si="0"/>
        <v/>
      </c>
      <c r="J15" s="23" t="str">
        <f t="shared" si="0"/>
        <v/>
      </c>
      <c r="K15" s="23" t="str">
        <f t="shared" si="0"/>
        <v/>
      </c>
      <c r="L15" s="23" t="str">
        <f t="shared" si="0"/>
        <v/>
      </c>
      <c r="M15" s="23" t="str">
        <f t="shared" si="0"/>
        <v/>
      </c>
      <c r="N15" s="17" t="s">
        <v>1733</v>
      </c>
      <c r="O15" s="23" t="str">
        <f>IF(O12+O13+O14&lt;&gt;0,O12+O13+O14,"")</f>
        <v/>
      </c>
      <c r="P15" s="17" t="s">
        <v>1733</v>
      </c>
      <c r="Q15" s="23" t="str">
        <f>IF(Q12+Q13+Q14&lt;&gt;0,Q12+Q13+Q14,"")</f>
        <v/>
      </c>
      <c r="R15" s="23" t="str">
        <f>IF(R12+R13+R14&lt;&gt;0,R12+R13+R14,"")</f>
        <v/>
      </c>
      <c r="S15" s="23" t="str">
        <f>IF(S12+S13+S14&lt;&gt;0,S12+S13+S14,"")</f>
        <v/>
      </c>
      <c r="T15" s="23" t="str">
        <f>IF(T12+T13+T14&lt;&gt;0,T12+T13+T14,"")</f>
        <v/>
      </c>
      <c r="U15" s="23" t="str">
        <f>IF(U12+U13+U14&lt;&gt;0,U12+U13+U14,"")</f>
        <v/>
      </c>
      <c r="V15" s="23" t="str">
        <f>IF(SUM(Q15:U15,O15,G15:M15)&lt;&gt;0,SUM(Q15:U15,O15,G15:M15),"")</f>
        <v/>
      </c>
    </row>
    <row r="16" spans="1:22" x14ac:dyDescent="0.2">
      <c r="B16" s="15" t="s">
        <v>1690</v>
      </c>
      <c r="C16" s="10"/>
      <c r="D16" s="10" t="s">
        <v>1691</v>
      </c>
      <c r="E16" s="10" t="s">
        <v>176</v>
      </c>
      <c r="F16" s="8" t="s">
        <v>28</v>
      </c>
      <c r="G16" s="24"/>
      <c r="H16" s="24"/>
      <c r="I16" s="17" t="s">
        <v>1733</v>
      </c>
      <c r="J16" s="17" t="s">
        <v>1733</v>
      </c>
      <c r="K16" s="17" t="s">
        <v>1733</v>
      </c>
      <c r="L16" s="24"/>
      <c r="M16" s="24"/>
      <c r="N16" s="17" t="s">
        <v>1733</v>
      </c>
      <c r="O16" s="24"/>
      <c r="P16" s="17" t="s">
        <v>1733</v>
      </c>
      <c r="Q16" s="17" t="s">
        <v>1733</v>
      </c>
      <c r="R16" s="17" t="s">
        <v>1733</v>
      </c>
      <c r="S16" s="17" t="s">
        <v>1733</v>
      </c>
      <c r="T16" s="17" t="s">
        <v>1733</v>
      </c>
      <c r="U16" s="24"/>
      <c r="V16" s="23" t="str">
        <f>IF(U16+O16+M16+L16+H16+G16&lt;&gt;0,U16+O16+M16+L16+H16+G16,"")</f>
        <v/>
      </c>
    </row>
    <row r="17" spans="2:22" x14ac:dyDescent="0.2">
      <c r="B17" s="15" t="s">
        <v>1692</v>
      </c>
      <c r="C17" s="10"/>
      <c r="D17" s="10" t="s">
        <v>1693</v>
      </c>
      <c r="E17" s="10" t="s">
        <v>176</v>
      </c>
      <c r="F17" s="8" t="s">
        <v>30</v>
      </c>
      <c r="G17" s="24"/>
      <c r="H17" s="24"/>
      <c r="I17" s="24"/>
      <c r="J17" s="17" t="s">
        <v>1733</v>
      </c>
      <c r="K17" s="17" t="s">
        <v>1733</v>
      </c>
      <c r="L17" s="24"/>
      <c r="M17" s="24"/>
      <c r="N17" s="17" t="s">
        <v>1733</v>
      </c>
      <c r="O17" s="24"/>
      <c r="P17" s="17" t="s">
        <v>1733</v>
      </c>
      <c r="Q17" s="17" t="s">
        <v>1733</v>
      </c>
      <c r="R17" s="17" t="s">
        <v>1733</v>
      </c>
      <c r="S17" s="17" t="s">
        <v>1733</v>
      </c>
      <c r="T17" s="17" t="s">
        <v>1733</v>
      </c>
      <c r="U17" s="24"/>
      <c r="V17" s="23" t="str">
        <f>IF(U17+O17+M17+L17+I17+H17+G17&lt;&gt;0,U17+O17+M17+L17+I17+H17+G17,"")</f>
        <v/>
      </c>
    </row>
    <row r="18" spans="2:22" x14ac:dyDescent="0.2">
      <c r="B18" s="15" t="s">
        <v>1694</v>
      </c>
      <c r="C18" s="10"/>
      <c r="D18" s="10" t="s">
        <v>1695</v>
      </c>
      <c r="E18" s="10" t="s">
        <v>176</v>
      </c>
      <c r="F18" s="8" t="s">
        <v>32</v>
      </c>
      <c r="G18" s="17" t="s">
        <v>1733</v>
      </c>
      <c r="H18" s="17" t="s">
        <v>1733</v>
      </c>
      <c r="I18" s="24"/>
      <c r="J18" s="17" t="s">
        <v>1733</v>
      </c>
      <c r="K18" s="17" t="s">
        <v>1733</v>
      </c>
      <c r="L18" s="24"/>
      <c r="M18" s="24"/>
      <c r="N18" s="17" t="s">
        <v>1733</v>
      </c>
      <c r="O18" s="24"/>
      <c r="P18" s="17" t="s">
        <v>1733</v>
      </c>
      <c r="Q18" s="17" t="s">
        <v>1733</v>
      </c>
      <c r="R18" s="17" t="s">
        <v>1733</v>
      </c>
      <c r="S18" s="17" t="s">
        <v>1733</v>
      </c>
      <c r="T18" s="17" t="s">
        <v>1733</v>
      </c>
      <c r="U18" s="24"/>
      <c r="V18" s="23" t="str">
        <f>IF(U18+O18+M18+L18+I18&lt;&gt;0,U18+O18+M18+L18+I18,"")</f>
        <v/>
      </c>
    </row>
    <row r="19" spans="2:22" x14ac:dyDescent="0.2">
      <c r="B19" s="15" t="s">
        <v>1696</v>
      </c>
      <c r="C19" s="10"/>
      <c r="D19" s="10" t="s">
        <v>1697</v>
      </c>
      <c r="E19" s="10" t="s">
        <v>176</v>
      </c>
      <c r="F19" s="8" t="s">
        <v>34</v>
      </c>
      <c r="G19" s="17" t="s">
        <v>1733</v>
      </c>
      <c r="H19" s="17" t="s">
        <v>1733</v>
      </c>
      <c r="I19" s="24"/>
      <c r="J19" s="17" t="s">
        <v>1733</v>
      </c>
      <c r="K19" s="17" t="s">
        <v>1733</v>
      </c>
      <c r="L19" s="24"/>
      <c r="M19" s="24"/>
      <c r="N19" s="17" t="s">
        <v>1733</v>
      </c>
      <c r="O19" s="24"/>
      <c r="P19" s="17" t="s">
        <v>1733</v>
      </c>
      <c r="Q19" s="17" t="s">
        <v>1733</v>
      </c>
      <c r="R19" s="17" t="s">
        <v>1733</v>
      </c>
      <c r="S19" s="17" t="s">
        <v>1733</v>
      </c>
      <c r="T19" s="17" t="s">
        <v>1733</v>
      </c>
      <c r="U19" s="24"/>
      <c r="V19" s="23" t="str">
        <f>IF(U19+O19+M19+L19+I19&lt;&gt;0,U19+O19+M19+L19+I19,"")</f>
        <v/>
      </c>
    </row>
    <row r="20" spans="2:22" x14ac:dyDescent="0.2">
      <c r="B20" s="15" t="s">
        <v>1698</v>
      </c>
      <c r="C20" s="10"/>
      <c r="D20" s="10" t="s">
        <v>1699</v>
      </c>
      <c r="E20" s="10" t="s">
        <v>176</v>
      </c>
      <c r="F20" s="8" t="s">
        <v>35</v>
      </c>
      <c r="G20" s="24"/>
      <c r="H20" s="24"/>
      <c r="I20" s="24"/>
      <c r="J20" s="24"/>
      <c r="K20" s="17" t="s">
        <v>1733</v>
      </c>
      <c r="L20" s="24"/>
      <c r="M20" s="17" t="s">
        <v>1733</v>
      </c>
      <c r="N20" s="17" t="s">
        <v>1733</v>
      </c>
      <c r="O20" s="24"/>
      <c r="P20" s="17" t="s">
        <v>1733</v>
      </c>
      <c r="Q20" s="24"/>
      <c r="R20" s="17" t="s">
        <v>1733</v>
      </c>
      <c r="S20" s="17" t="s">
        <v>1733</v>
      </c>
      <c r="T20" s="17" t="s">
        <v>1733</v>
      </c>
      <c r="U20" s="24"/>
      <c r="V20" s="23" t="str">
        <f>IF(U20+Q20+O20+L20+SUM(G20:J20)&lt;&gt;0,U20+Q20+O20+L20+SUM(G20:J20),"")</f>
        <v/>
      </c>
    </row>
    <row r="21" spans="2:22" x14ac:dyDescent="0.2">
      <c r="B21" s="15" t="s">
        <v>1700</v>
      </c>
      <c r="C21" s="10"/>
      <c r="D21" s="10" t="s">
        <v>1701</v>
      </c>
      <c r="E21" s="10" t="s">
        <v>176</v>
      </c>
      <c r="F21" s="8" t="s">
        <v>49</v>
      </c>
      <c r="G21" s="24"/>
      <c r="H21" s="24"/>
      <c r="I21" s="17" t="s">
        <v>1733</v>
      </c>
      <c r="J21" s="17" t="s">
        <v>1733</v>
      </c>
      <c r="K21" s="17" t="s">
        <v>1733</v>
      </c>
      <c r="L21" s="24"/>
      <c r="M21" s="24"/>
      <c r="N21" s="17" t="s">
        <v>1733</v>
      </c>
      <c r="O21" s="24"/>
      <c r="P21" s="17" t="s">
        <v>1733</v>
      </c>
      <c r="Q21" s="24"/>
      <c r="R21" s="24"/>
      <c r="S21" s="17" t="s">
        <v>1733</v>
      </c>
      <c r="T21" s="17" t="s">
        <v>1733</v>
      </c>
      <c r="U21" s="24"/>
      <c r="V21" s="23" t="str">
        <f>IF(U21+R21+Q21+O21+M21+L21+H21+G21&lt;&gt;0,U21+R21+Q21+O21+M21+L21+H21+G21,"")</f>
        <v/>
      </c>
    </row>
    <row r="22" spans="2:22" x14ac:dyDescent="0.2">
      <c r="B22" s="15" t="s">
        <v>1702</v>
      </c>
      <c r="C22" s="10"/>
      <c r="D22" s="10" t="s">
        <v>1703</v>
      </c>
      <c r="E22" s="10" t="s">
        <v>176</v>
      </c>
      <c r="F22" s="8" t="s">
        <v>50</v>
      </c>
      <c r="G22" s="24"/>
      <c r="H22" s="24"/>
      <c r="I22" s="24"/>
      <c r="J22" s="24"/>
      <c r="K22" s="17" t="s">
        <v>1733</v>
      </c>
      <c r="L22" s="24"/>
      <c r="M22" s="24"/>
      <c r="N22" s="17" t="s">
        <v>1733</v>
      </c>
      <c r="O22" s="24"/>
      <c r="P22" s="17" t="s">
        <v>1733</v>
      </c>
      <c r="Q22" s="24"/>
      <c r="R22" s="17" t="s">
        <v>1733</v>
      </c>
      <c r="S22" s="24"/>
      <c r="T22" s="17" t="s">
        <v>1733</v>
      </c>
      <c r="U22" s="24"/>
      <c r="V22" s="23" t="str">
        <f>IF(U22+S22+Q22+O22+M22+L22+SUM(G22:J22)&lt;&gt;0,U22+S22+Q22+O22+M22+L22+SUM(G22:J22),"")</f>
        <v/>
      </c>
    </row>
    <row r="23" spans="2:22" x14ac:dyDescent="0.2">
      <c r="B23" s="15" t="s">
        <v>1704</v>
      </c>
      <c r="C23" s="10"/>
      <c r="D23" s="10" t="s">
        <v>1705</v>
      </c>
      <c r="E23" s="10" t="s">
        <v>176</v>
      </c>
      <c r="F23" s="8" t="s">
        <v>51</v>
      </c>
      <c r="G23" s="17" t="s">
        <v>1733</v>
      </c>
      <c r="H23" s="17" t="s">
        <v>1733</v>
      </c>
      <c r="I23" s="17" t="s">
        <v>1733</v>
      </c>
      <c r="J23" s="17" t="s">
        <v>1733</v>
      </c>
      <c r="K23" s="17" t="s">
        <v>1733</v>
      </c>
      <c r="L23" s="24"/>
      <c r="M23" s="24"/>
      <c r="N23" s="17" t="s">
        <v>1733</v>
      </c>
      <c r="O23" s="24"/>
      <c r="P23" s="17" t="s">
        <v>1733</v>
      </c>
      <c r="Q23" s="24"/>
      <c r="R23" s="17" t="s">
        <v>1733</v>
      </c>
      <c r="S23" s="17" t="s">
        <v>1733</v>
      </c>
      <c r="T23" s="24"/>
      <c r="U23" s="24"/>
      <c r="V23" s="23" t="str">
        <f>IF(U23+T23+Q23+O23+M23+L23&lt;&gt;0,U23+T23+Q23+O23+M23+L23,"")</f>
        <v/>
      </c>
    </row>
    <row r="24" spans="2:22" x14ac:dyDescent="0.2">
      <c r="B24" s="15" t="s">
        <v>1706</v>
      </c>
      <c r="C24" s="10"/>
      <c r="D24" s="10" t="s">
        <v>1707</v>
      </c>
      <c r="E24" s="10" t="s">
        <v>176</v>
      </c>
      <c r="F24" s="8" t="s">
        <v>52</v>
      </c>
      <c r="G24" s="17" t="s">
        <v>1733</v>
      </c>
      <c r="H24" s="17" t="s">
        <v>1733</v>
      </c>
      <c r="I24" s="17" t="s">
        <v>1733</v>
      </c>
      <c r="J24" s="17" t="s">
        <v>1733</v>
      </c>
      <c r="K24" s="17" t="s">
        <v>1733</v>
      </c>
      <c r="L24" s="24"/>
      <c r="M24" s="24"/>
      <c r="N24" s="17" t="s">
        <v>1733</v>
      </c>
      <c r="O24" s="24"/>
      <c r="P24" s="17" t="s">
        <v>1733</v>
      </c>
      <c r="Q24" s="24"/>
      <c r="R24" s="17" t="s">
        <v>1733</v>
      </c>
      <c r="S24" s="17" t="s">
        <v>1733</v>
      </c>
      <c r="T24" s="24"/>
      <c r="U24" s="24"/>
      <c r="V24" s="23" t="str">
        <f>IF(U24+T24+Q24+O24+M24+L24&lt;&gt;0,U24+T24+Q24+O24+M24+L24,"")</f>
        <v/>
      </c>
    </row>
    <row r="25" spans="2:22" x14ac:dyDescent="0.2">
      <c r="B25" s="15" t="s">
        <v>1708</v>
      </c>
      <c r="C25" s="10"/>
      <c r="D25" s="10" t="s">
        <v>1709</v>
      </c>
      <c r="E25" s="10" t="s">
        <v>176</v>
      </c>
      <c r="F25" s="8" t="s">
        <v>141</v>
      </c>
      <c r="G25" s="24"/>
      <c r="H25" s="24"/>
      <c r="I25" s="24"/>
      <c r="J25" s="24"/>
      <c r="K25" s="17" t="s">
        <v>1733</v>
      </c>
      <c r="L25" s="17" t="s">
        <v>1733</v>
      </c>
      <c r="M25" s="17" t="s">
        <v>1733</v>
      </c>
      <c r="N25" s="17" t="s">
        <v>1733</v>
      </c>
      <c r="O25" s="17" t="s">
        <v>1733</v>
      </c>
      <c r="P25" s="17" t="s">
        <v>1733</v>
      </c>
      <c r="Q25" s="17" t="s">
        <v>1733</v>
      </c>
      <c r="R25" s="17" t="s">
        <v>1733</v>
      </c>
      <c r="S25" s="17" t="s">
        <v>1733</v>
      </c>
      <c r="T25" s="17" t="s">
        <v>1733</v>
      </c>
      <c r="U25" s="24"/>
      <c r="V25" s="23" t="str">
        <f>IF(U25+SUM(G25:J25)&lt;&gt;0,U25+SUM(G25:J25),"")</f>
        <v/>
      </c>
    </row>
    <row r="26" spans="2:22" x14ac:dyDescent="0.2">
      <c r="B26" s="15" t="s">
        <v>1710</v>
      </c>
      <c r="C26" s="10"/>
      <c r="D26" s="10" t="s">
        <v>1711</v>
      </c>
      <c r="E26" s="10" t="s">
        <v>176</v>
      </c>
      <c r="F26" s="8" t="s">
        <v>143</v>
      </c>
      <c r="G26" s="24"/>
      <c r="H26" s="24"/>
      <c r="I26" s="24"/>
      <c r="J26" s="24"/>
      <c r="K26" s="17" t="s">
        <v>1733</v>
      </c>
      <c r="L26" s="17" t="s">
        <v>1733</v>
      </c>
      <c r="M26" s="17" t="s">
        <v>1733</v>
      </c>
      <c r="N26" s="17" t="s">
        <v>1733</v>
      </c>
      <c r="O26" s="17" t="s">
        <v>1733</v>
      </c>
      <c r="P26" s="17" t="s">
        <v>1733</v>
      </c>
      <c r="Q26" s="17" t="s">
        <v>1733</v>
      </c>
      <c r="R26" s="17" t="s">
        <v>1733</v>
      </c>
      <c r="S26" s="17" t="s">
        <v>1733</v>
      </c>
      <c r="T26" s="17" t="s">
        <v>1733</v>
      </c>
      <c r="U26" s="24"/>
      <c r="V26" s="23" t="str">
        <f>IF(U26+SUM(G26:J26)&lt;&gt;0,U26+SUM(G26:J26),"")</f>
        <v/>
      </c>
    </row>
    <row r="27" spans="2:22" x14ac:dyDescent="0.2">
      <c r="B27" s="15" t="s">
        <v>1712</v>
      </c>
      <c r="C27" s="10"/>
      <c r="D27" s="10" t="s">
        <v>1713</v>
      </c>
      <c r="E27" s="10" t="s">
        <v>176</v>
      </c>
      <c r="F27" s="8" t="s">
        <v>144</v>
      </c>
      <c r="G27" s="17" t="s">
        <v>1733</v>
      </c>
      <c r="H27" s="17" t="s">
        <v>1733</v>
      </c>
      <c r="I27" s="24"/>
      <c r="J27" s="24"/>
      <c r="K27" s="24"/>
      <c r="L27" s="24"/>
      <c r="M27" s="24"/>
      <c r="N27" s="17" t="s">
        <v>1733</v>
      </c>
      <c r="O27" s="17" t="s">
        <v>1733</v>
      </c>
      <c r="P27" s="17" t="s">
        <v>1733</v>
      </c>
      <c r="Q27" s="24"/>
      <c r="R27" s="24"/>
      <c r="S27" s="24"/>
      <c r="T27" s="24"/>
      <c r="U27" s="24"/>
      <c r="V27" s="23" t="str">
        <f>IF(SUM(Q27:U27)+SUM(I27:M27)&lt;&gt;0,SUM(Q27:U27)+SUM(I27:M27),"")</f>
        <v/>
      </c>
    </row>
    <row r="28" spans="2:22" x14ac:dyDescent="0.2">
      <c r="B28" s="15" t="s">
        <v>1714</v>
      </c>
      <c r="C28" s="10"/>
      <c r="D28" s="10" t="s">
        <v>1715</v>
      </c>
      <c r="E28" s="10" t="s">
        <v>176</v>
      </c>
      <c r="F28" s="8" t="s">
        <v>146</v>
      </c>
      <c r="G28" s="24"/>
      <c r="H28" s="24"/>
      <c r="I28" s="24"/>
      <c r="J28" s="24"/>
      <c r="K28" s="24"/>
      <c r="L28" s="24"/>
      <c r="M28" s="24"/>
      <c r="N28" s="17" t="s">
        <v>1733</v>
      </c>
      <c r="O28" s="24"/>
      <c r="P28" s="17" t="s">
        <v>1733</v>
      </c>
      <c r="Q28" s="24"/>
      <c r="R28" s="17" t="s">
        <v>1733</v>
      </c>
      <c r="S28" s="17" t="s">
        <v>1733</v>
      </c>
      <c r="T28" s="17" t="s">
        <v>1733</v>
      </c>
      <c r="U28" s="24"/>
      <c r="V28" s="23" t="str">
        <f>IF(U28+Q28+O28+SUM(G28:M28)&lt;&gt;0,U28+Q28+O28+SUM(G28:M28),"")</f>
        <v/>
      </c>
    </row>
    <row r="29" spans="2:22" x14ac:dyDescent="0.2">
      <c r="B29" s="15" t="s">
        <v>1650</v>
      </c>
      <c r="C29" s="10"/>
      <c r="D29" s="10" t="s">
        <v>1716</v>
      </c>
      <c r="E29" s="10" t="s">
        <v>176</v>
      </c>
      <c r="F29" s="8" t="s">
        <v>151</v>
      </c>
      <c r="G29" s="24"/>
      <c r="H29" s="24"/>
      <c r="I29" s="17" t="s">
        <v>1733</v>
      </c>
      <c r="J29" s="24"/>
      <c r="K29" s="17" t="s">
        <v>1733</v>
      </c>
      <c r="L29" s="17" t="s">
        <v>1733</v>
      </c>
      <c r="M29" s="17" t="s">
        <v>1733</v>
      </c>
      <c r="N29" s="17" t="s">
        <v>1733</v>
      </c>
      <c r="O29" s="17" t="s">
        <v>1733</v>
      </c>
      <c r="P29" s="17" t="s">
        <v>1733</v>
      </c>
      <c r="Q29" s="24"/>
      <c r="R29" s="17" t="s">
        <v>1733</v>
      </c>
      <c r="S29" s="17" t="s">
        <v>1733</v>
      </c>
      <c r="T29" s="17" t="s">
        <v>1733</v>
      </c>
      <c r="U29" s="24"/>
      <c r="V29" s="23" t="str">
        <f>IF(U29+Q29+J29+H29+G29&lt;&gt;0,U29+Q29+J29+H29+G29,"")</f>
        <v/>
      </c>
    </row>
    <row r="30" spans="2:22" x14ac:dyDescent="0.2">
      <c r="B30" s="15" t="s">
        <v>1717</v>
      </c>
      <c r="C30" s="10"/>
      <c r="D30" s="10" t="s">
        <v>1718</v>
      </c>
      <c r="E30" s="10" t="s">
        <v>176</v>
      </c>
      <c r="F30" s="8" t="s">
        <v>154</v>
      </c>
      <c r="G30" s="17" t="s">
        <v>1733</v>
      </c>
      <c r="H30" s="17" t="s">
        <v>1733</v>
      </c>
      <c r="I30" s="24"/>
      <c r="J30" s="24"/>
      <c r="K30" s="24"/>
      <c r="L30" s="24"/>
      <c r="M30" s="24"/>
      <c r="N30" s="17" t="s">
        <v>1733</v>
      </c>
      <c r="O30" s="24"/>
      <c r="P30" s="17" t="s">
        <v>1733</v>
      </c>
      <c r="Q30" s="24"/>
      <c r="R30" s="24"/>
      <c r="S30" s="24"/>
      <c r="T30" s="24"/>
      <c r="U30" s="24"/>
      <c r="V30" s="23" t="str">
        <f>IF(SUM(Q30:U30)+O30+SUM(I30:M30)&lt;&gt;0,SUM(Q30:U30)+O30+SUM(I30:M30),"")</f>
        <v/>
      </c>
    </row>
    <row r="31" spans="2:22" x14ac:dyDescent="0.2">
      <c r="B31" s="15" t="s">
        <v>474</v>
      </c>
      <c r="C31" s="10"/>
      <c r="D31" s="10" t="s">
        <v>1719</v>
      </c>
      <c r="E31" s="10" t="s">
        <v>176</v>
      </c>
      <c r="F31" s="8" t="s">
        <v>156</v>
      </c>
      <c r="G31" s="17" t="s">
        <v>1733</v>
      </c>
      <c r="H31" s="17" t="s">
        <v>1733</v>
      </c>
      <c r="I31" s="17" t="s">
        <v>1733</v>
      </c>
      <c r="J31" s="17" t="s">
        <v>1733</v>
      </c>
      <c r="K31" s="24"/>
      <c r="L31" s="17" t="s">
        <v>1733</v>
      </c>
      <c r="M31" s="17" t="s">
        <v>1733</v>
      </c>
      <c r="N31" s="17" t="s">
        <v>1733</v>
      </c>
      <c r="O31" s="17" t="s">
        <v>1733</v>
      </c>
      <c r="P31" s="17" t="s">
        <v>1733</v>
      </c>
      <c r="Q31" s="17" t="s">
        <v>1733</v>
      </c>
      <c r="R31" s="24"/>
      <c r="S31" s="17" t="s">
        <v>1733</v>
      </c>
      <c r="T31" s="24"/>
      <c r="U31" s="24"/>
      <c r="V31" s="23" t="str">
        <f>IF(U31+T31+R31+K31&lt;&gt;0,U31+T31+R31+K31,"")</f>
        <v/>
      </c>
    </row>
    <row r="32" spans="2:22" x14ac:dyDescent="0.2">
      <c r="B32" s="10" t="s">
        <v>1720</v>
      </c>
      <c r="C32" s="10"/>
      <c r="D32" s="10" t="s">
        <v>9</v>
      </c>
      <c r="E32" s="10" t="s">
        <v>176</v>
      </c>
      <c r="F32" s="8" t="s">
        <v>158</v>
      </c>
      <c r="G32" s="23" t="str">
        <f>IF(SUM(G15,G16,G17,G20,G21,G22,G25,G26,G28,G29)&lt;&gt;0,SUM(G15,G16,G17,G20,G21,G22,G25,G26,G28,G29),"")</f>
        <v/>
      </c>
      <c r="H32" s="23" t="str">
        <f>IF(SUM(H15,H16,H17,H20,H21,H22,H25,H26,H28,H29)&lt;&gt;0,SUM(H15,H16,H17,H20,H21,H22,H25,H26,H28,H29),"")</f>
        <v/>
      </c>
      <c r="I32" s="23" t="str">
        <f>IF(SUM(I15,I17,I18,I19,I20,I22,I25,I26,I27,I28,I30)&lt;&gt;0,SUM(I15,I17,I18,I19,I20,I22,I25,I26,I27,I28,I30),"")</f>
        <v/>
      </c>
      <c r="J32" s="23" t="str">
        <f>IF(SUM(J15,J20,J22,J25,J26,J27,J28,J29,J30)&lt;&gt;0,SUM(J15,J20,J22,J25,J26,J27,J28,J29,J30),"")</f>
        <v/>
      </c>
      <c r="K32" s="23" t="str">
        <f>IF(SUM(K15,K27,K28,K30,K31)&lt;&gt;0,SUM(K15,K27,K28,K30,K31),"")</f>
        <v/>
      </c>
      <c r="L32" s="23" t="str">
        <f>IF(SUM(L15,L16,L17,L18,L19,L20,L21,L22,L23,L24,L27,L28,L30)&lt;&gt;0,SUM(L15,L16,L17,L18,L19,L20,L21,L22,L23,L24,L27,L28,L30),"")</f>
        <v/>
      </c>
      <c r="M32" s="23" t="str">
        <f>IF(SUM(M15,M16,M17,M18,M19,M21,M22,M23,M24,M27,M28,M30)&lt;&gt;0,SUM(M15,M16,M17,M18,M19,M21,M22,M23,M24,M27,M28,M30),"")</f>
        <v/>
      </c>
      <c r="N32" s="17" t="s">
        <v>1733</v>
      </c>
      <c r="O32" s="23" t="str">
        <f>IF(SUM(O15,O16,O17,O18,O19,O20,O21,O22,O23,O24,O27,O28,O30)&lt;&gt;0,SUM(O15,O16,O17,O18,O19,O20,O21,O22,O23,O24,O27,O28,O30),"")</f>
        <v/>
      </c>
      <c r="P32" s="17" t="s">
        <v>1733</v>
      </c>
      <c r="Q32" s="23" t="str">
        <f>IF(SUM(Q15,Q20,Q21,Q22,Q23,Q24,Q27,Q28,Q29,Q30)&lt;&gt;0,SUM(Q15,Q20,Q21,Q22,Q23,Q24,Q27,Q28,Q29,Q30),"")</f>
        <v/>
      </c>
      <c r="R32" s="23" t="str">
        <f>IF(SUM(R15,R21,R27,R30,R31)&lt;&gt;0,SUM(R15,R21,R27,R30,R31),"")</f>
        <v/>
      </c>
      <c r="S32" s="23" t="str">
        <f>IF(SUM(S15,S22,S27,S30)&lt;&gt;0,SUM(S15,S22,S27,S30),"")</f>
        <v/>
      </c>
      <c r="T32" s="23" t="str">
        <f>IF(SUM(T15,T23,T24,T27,T30,T31)&lt;&gt;0,SUM(T15,T23,T24,T27,T30,T31),"")</f>
        <v/>
      </c>
      <c r="U32" s="23" t="str">
        <f>IF(SUM(U15:U31)&lt;&gt;0,SUM(U15:U31),"")</f>
        <v/>
      </c>
      <c r="V32" s="23" t="str">
        <f>IF(SUM(G32:M32,O32,Q32:U32)&lt;&gt;0,SUM(G32:M32,O32,Q32:U32),"")</f>
        <v/>
      </c>
    </row>
  </sheetData>
  <printOptions gridLines="1" gridLinesSet="0"/>
  <pageMargins left="0" right="0" top="0" bottom="0" header="0" footer="0"/>
  <pageSetup paperSize="9" fitToHeight="0" orientation="portrait"/>
  <headerFooter scaleWithDoc="0"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List112">
    <tabColor indexed="23"/>
  </sheetPr>
  <dimension ref="A1:M18"/>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9.57031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1721</v>
      </c>
      <c r="F1" s="12" t="s">
        <v>1734</v>
      </c>
    </row>
    <row r="5" spans="1:13" s="13" customFormat="1" x14ac:dyDescent="0.25"/>
    <row r="6" spans="1:13" s="13" customFormat="1" x14ac:dyDescent="0.25">
      <c r="G6" s="6" t="s">
        <v>598</v>
      </c>
      <c r="H6" s="6"/>
      <c r="I6" s="6"/>
      <c r="J6" s="6"/>
      <c r="K6" s="6"/>
      <c r="L6" s="6"/>
      <c r="M6" s="6"/>
    </row>
    <row r="7" spans="1:13" s="13" customFormat="1" ht="22.5" x14ac:dyDescent="0.25">
      <c r="G7" s="6"/>
      <c r="H7" s="6" t="s">
        <v>828</v>
      </c>
      <c r="I7" s="6"/>
      <c r="J7" s="6" t="s">
        <v>482</v>
      </c>
      <c r="K7" s="6"/>
      <c r="L7" s="6"/>
      <c r="M7" s="6"/>
    </row>
    <row r="8" spans="1:13" s="13" customFormat="1" ht="45" x14ac:dyDescent="0.25">
      <c r="G8" s="6"/>
      <c r="H8" s="6"/>
      <c r="I8" s="6" t="s">
        <v>1722</v>
      </c>
      <c r="J8" s="6"/>
      <c r="K8" s="6" t="s">
        <v>1344</v>
      </c>
      <c r="L8" s="6"/>
      <c r="M8" s="6" t="s">
        <v>1305</v>
      </c>
    </row>
    <row r="9" spans="1:13" s="13" customFormat="1" ht="33.75" x14ac:dyDescent="0.25">
      <c r="G9" s="6"/>
      <c r="H9" s="6"/>
      <c r="I9" s="6"/>
      <c r="J9" s="6"/>
      <c r="K9" s="6"/>
      <c r="L9" s="6" t="s">
        <v>1723</v>
      </c>
      <c r="M9" s="6"/>
    </row>
    <row r="10" spans="1:13" hidden="1" x14ac:dyDescent="0.2">
      <c r="G10" s="10"/>
      <c r="H10" s="10"/>
      <c r="I10" s="10"/>
      <c r="J10" s="10"/>
      <c r="K10" s="10"/>
      <c r="L10" s="10" t="s">
        <v>483</v>
      </c>
      <c r="M10" s="10"/>
    </row>
    <row r="11" spans="1:13" hidden="1" x14ac:dyDescent="0.2">
      <c r="G11" s="10"/>
      <c r="H11" s="10"/>
      <c r="I11" s="10" t="s">
        <v>486</v>
      </c>
      <c r="J11" s="10"/>
      <c r="K11" s="10" t="s">
        <v>483</v>
      </c>
      <c r="L11" s="10" t="s">
        <v>509</v>
      </c>
      <c r="M11" s="10" t="s">
        <v>483</v>
      </c>
    </row>
    <row r="12" spans="1:13" hidden="1" x14ac:dyDescent="0.2">
      <c r="G12" s="10" t="s">
        <v>1724</v>
      </c>
      <c r="H12" s="10" t="s">
        <v>486</v>
      </c>
      <c r="I12" s="10" t="s">
        <v>816</v>
      </c>
      <c r="J12" s="10" t="s">
        <v>483</v>
      </c>
      <c r="K12" s="10" t="s">
        <v>509</v>
      </c>
      <c r="L12" s="10" t="s">
        <v>824</v>
      </c>
      <c r="M12" s="10" t="s">
        <v>824</v>
      </c>
    </row>
    <row r="13" spans="1:13" hidden="1" x14ac:dyDescent="0.2">
      <c r="G13" s="10" t="s">
        <v>21</v>
      </c>
      <c r="H13" s="10" t="s">
        <v>21</v>
      </c>
      <c r="I13" s="10" t="s">
        <v>21</v>
      </c>
      <c r="J13" s="10" t="s">
        <v>21</v>
      </c>
      <c r="K13" s="10" t="s">
        <v>21</v>
      </c>
      <c r="L13" s="10" t="s">
        <v>21</v>
      </c>
      <c r="M13" s="10" t="s">
        <v>21</v>
      </c>
    </row>
    <row r="14" spans="1:13" x14ac:dyDescent="0.2">
      <c r="F14" s="7" t="s">
        <v>1732</v>
      </c>
      <c r="G14" s="8" t="s">
        <v>838</v>
      </c>
      <c r="H14" s="8" t="s">
        <v>839</v>
      </c>
      <c r="I14" s="8" t="s">
        <v>840</v>
      </c>
      <c r="J14" s="8" t="s">
        <v>844</v>
      </c>
      <c r="K14" s="8" t="s">
        <v>845</v>
      </c>
      <c r="L14" s="8" t="s">
        <v>846</v>
      </c>
      <c r="M14" s="8" t="s">
        <v>848</v>
      </c>
    </row>
    <row r="15" spans="1:13" x14ac:dyDescent="0.2">
      <c r="B15" s="10" t="s">
        <v>1725</v>
      </c>
      <c r="C15" s="10" t="s">
        <v>1726</v>
      </c>
      <c r="D15" s="10" t="s">
        <v>5</v>
      </c>
      <c r="E15" s="10" t="s">
        <v>490</v>
      </c>
      <c r="F15" s="8" t="s">
        <v>838</v>
      </c>
      <c r="G15" s="24"/>
      <c r="H15" s="24"/>
      <c r="I15" s="24"/>
      <c r="J15" s="24"/>
      <c r="K15" s="24"/>
      <c r="L15" s="24"/>
      <c r="M15" s="24"/>
    </row>
    <row r="16" spans="1:13" x14ac:dyDescent="0.2">
      <c r="B16" s="10" t="s">
        <v>1727</v>
      </c>
      <c r="C16" s="10"/>
      <c r="D16" s="10" t="s">
        <v>1727</v>
      </c>
      <c r="E16" s="10" t="s">
        <v>5</v>
      </c>
      <c r="F16" s="8" t="s">
        <v>839</v>
      </c>
      <c r="G16" s="24"/>
      <c r="H16" s="24"/>
      <c r="I16" s="24"/>
      <c r="J16" s="24"/>
      <c r="K16" s="24"/>
      <c r="L16" s="24"/>
      <c r="M16" s="24"/>
    </row>
    <row r="17" spans="2:13" x14ac:dyDescent="0.2">
      <c r="B17" s="10" t="s">
        <v>1728</v>
      </c>
      <c r="C17" s="10"/>
      <c r="D17" s="10" t="s">
        <v>1729</v>
      </c>
      <c r="E17" s="10" t="s">
        <v>5</v>
      </c>
      <c r="F17" s="8" t="s">
        <v>840</v>
      </c>
      <c r="G17" s="24"/>
      <c r="H17" s="24"/>
      <c r="I17" s="24"/>
      <c r="J17" s="24"/>
      <c r="K17" s="24"/>
      <c r="L17" s="24"/>
      <c r="M17" s="24"/>
    </row>
    <row r="18" spans="2:13" x14ac:dyDescent="0.2">
      <c r="B18" s="10" t="s">
        <v>1730</v>
      </c>
      <c r="C18" s="10"/>
      <c r="D18" s="10" t="s">
        <v>1731</v>
      </c>
      <c r="E18" s="10" t="s">
        <v>5</v>
      </c>
      <c r="F18" s="8" t="s">
        <v>844</v>
      </c>
      <c r="G18" s="24"/>
      <c r="H18" s="24"/>
      <c r="I18" s="24"/>
      <c r="J18" s="24"/>
      <c r="K18" s="24"/>
      <c r="L18" s="24"/>
      <c r="M18" s="24"/>
    </row>
  </sheetData>
  <printOptions gridLines="1" gridLinesSet="0"/>
  <pageMargins left="0" right="0" top="0" bottom="0" header="0" footer="0"/>
  <pageSetup paperSize="9" fitToHeight="0" orientation="portrait"/>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tabColor indexed="23"/>
  </sheetPr>
  <dimension ref="A1:F13"/>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4.28515625" style="11" bestFit="1" customWidth="1"/>
    <col min="3" max="4" width="9.140625" style="11" hidden="1" customWidth="1"/>
    <col min="5" max="5" width="8.7109375" style="11" customWidth="1"/>
    <col min="6" max="16384" width="16.7109375" style="11"/>
  </cols>
  <sheetData>
    <row r="1" spans="1:6" ht="12" x14ac:dyDescent="0.2">
      <c r="A1" s="1" t="s">
        <v>515</v>
      </c>
      <c r="F1" s="12" t="s">
        <v>1734</v>
      </c>
    </row>
    <row r="5" spans="1:6" s="13" customFormat="1" x14ac:dyDescent="0.25"/>
    <row r="6" spans="1:6" s="13" customFormat="1" x14ac:dyDescent="0.25">
      <c r="F6" s="6" t="s">
        <v>9</v>
      </c>
    </row>
    <row r="7" spans="1:6" hidden="1" x14ac:dyDescent="0.2">
      <c r="F7" s="10" t="s">
        <v>9</v>
      </c>
    </row>
    <row r="8" spans="1:6" hidden="1" x14ac:dyDescent="0.2">
      <c r="F8" s="10" t="s">
        <v>516</v>
      </c>
    </row>
    <row r="9" spans="1:6" hidden="1" x14ac:dyDescent="0.2">
      <c r="F9" s="10" t="s">
        <v>10</v>
      </c>
    </row>
    <row r="10" spans="1:6" s="14" customFormat="1" x14ac:dyDescent="0.2">
      <c r="A10" s="11"/>
      <c r="B10" s="11"/>
      <c r="C10" s="11"/>
      <c r="D10" s="11"/>
      <c r="E10" s="7" t="s">
        <v>1732</v>
      </c>
      <c r="F10" s="8" t="s">
        <v>2</v>
      </c>
    </row>
    <row r="11" spans="1:6" x14ac:dyDescent="0.2">
      <c r="B11" s="10" t="s">
        <v>21</v>
      </c>
      <c r="C11" s="10" t="s">
        <v>21</v>
      </c>
      <c r="D11" s="10" t="s">
        <v>517</v>
      </c>
      <c r="E11" s="8" t="s">
        <v>2</v>
      </c>
      <c r="F11" s="24"/>
    </row>
    <row r="12" spans="1:6" x14ac:dyDescent="0.2">
      <c r="B12" s="10" t="s">
        <v>33</v>
      </c>
      <c r="C12" s="10" t="s">
        <v>33</v>
      </c>
      <c r="D12" s="10" t="s">
        <v>517</v>
      </c>
      <c r="E12" s="8" t="s">
        <v>7</v>
      </c>
      <c r="F12" s="24"/>
    </row>
    <row r="13" spans="1:6" x14ac:dyDescent="0.2">
      <c r="B13" s="10" t="s">
        <v>518</v>
      </c>
      <c r="C13" s="10" t="s">
        <v>293</v>
      </c>
      <c r="D13" s="10" t="s">
        <v>517</v>
      </c>
      <c r="E13" s="8" t="s">
        <v>22</v>
      </c>
      <c r="F13" s="23" t="str">
        <f>IF(F11+F12&lt;&gt;0,F11+F12,"")</f>
        <v/>
      </c>
    </row>
  </sheetData>
  <printOptions gridLines="1" gridLinesSet="0"/>
  <pageMargins left="0" right="0" top="0" bottom="0" header="0" footer="0"/>
  <pageSetup paperSize="9" fitToHeight="0" orientation="portrait"/>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tabColor indexed="23"/>
  </sheetPr>
  <dimension ref="A1:M28"/>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1.285156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519</v>
      </c>
      <c r="F1" s="12" t="s">
        <v>1734</v>
      </c>
    </row>
    <row r="5" spans="1:13" s="13" customFormat="1" x14ac:dyDescent="0.25"/>
    <row r="6" spans="1:13" s="13" customFormat="1" x14ac:dyDescent="0.25">
      <c r="G6" s="6" t="s">
        <v>493</v>
      </c>
      <c r="H6" s="6" t="s">
        <v>9</v>
      </c>
      <c r="I6" s="6"/>
      <c r="J6" s="6"/>
      <c r="K6" s="6"/>
      <c r="L6" s="6"/>
      <c r="M6" s="6"/>
    </row>
    <row r="7" spans="1:13" s="13" customFormat="1" x14ac:dyDescent="0.25">
      <c r="G7" s="6"/>
      <c r="H7" s="6" t="s">
        <v>19</v>
      </c>
      <c r="I7" s="6" t="s">
        <v>484</v>
      </c>
      <c r="J7" s="6" t="s">
        <v>24</v>
      </c>
      <c r="K7" s="6" t="s">
        <v>485</v>
      </c>
      <c r="L7" s="6" t="s">
        <v>483</v>
      </c>
      <c r="M7" s="6" t="s">
        <v>486</v>
      </c>
    </row>
    <row r="8" spans="1:13" hidden="1" x14ac:dyDescent="0.2">
      <c r="G8" s="10"/>
      <c r="H8" s="10" t="s">
        <v>9</v>
      </c>
      <c r="I8" s="10" t="s">
        <v>9</v>
      </c>
      <c r="J8" s="10" t="s">
        <v>9</v>
      </c>
      <c r="K8" s="10" t="s">
        <v>9</v>
      </c>
      <c r="L8" s="10" t="s">
        <v>9</v>
      </c>
      <c r="M8" s="10" t="s">
        <v>9</v>
      </c>
    </row>
    <row r="9" spans="1:13" hidden="1" x14ac:dyDescent="0.2">
      <c r="G9" s="10" t="s">
        <v>493</v>
      </c>
      <c r="H9" s="10" t="s">
        <v>10</v>
      </c>
      <c r="I9" s="10" t="s">
        <v>10</v>
      </c>
      <c r="J9" s="10" t="s">
        <v>10</v>
      </c>
      <c r="K9" s="10" t="s">
        <v>10</v>
      </c>
      <c r="L9" s="10" t="s">
        <v>10</v>
      </c>
      <c r="M9" s="10" t="s">
        <v>10</v>
      </c>
    </row>
    <row r="10" spans="1:13" hidden="1" x14ac:dyDescent="0.2">
      <c r="G10" s="10" t="s">
        <v>10</v>
      </c>
      <c r="H10" s="10" t="s">
        <v>19</v>
      </c>
      <c r="I10" s="10" t="s">
        <v>484</v>
      </c>
      <c r="J10" s="10" t="s">
        <v>24</v>
      </c>
      <c r="K10" s="10" t="s">
        <v>481</v>
      </c>
      <c r="L10" s="10" t="s">
        <v>483</v>
      </c>
      <c r="M10" s="10" t="s">
        <v>486</v>
      </c>
    </row>
    <row r="11" spans="1:13" x14ac:dyDescent="0.2">
      <c r="F11" s="7" t="s">
        <v>1732</v>
      </c>
      <c r="G11" s="8" t="s">
        <v>478</v>
      </c>
      <c r="H11" s="8" t="s">
        <v>2</v>
      </c>
      <c r="I11" s="8" t="s">
        <v>7</v>
      </c>
      <c r="J11" s="8" t="s">
        <v>22</v>
      </c>
      <c r="K11" s="8" t="s">
        <v>25</v>
      </c>
      <c r="L11" s="8" t="s">
        <v>28</v>
      </c>
      <c r="M11" s="8" t="s">
        <v>30</v>
      </c>
    </row>
    <row r="12" spans="1:13" x14ac:dyDescent="0.2">
      <c r="B12" s="10" t="s">
        <v>520</v>
      </c>
      <c r="C12" s="10"/>
      <c r="D12" s="10"/>
      <c r="E12" s="10"/>
      <c r="F12" s="8" t="s">
        <v>521</v>
      </c>
      <c r="G12" s="17" t="s">
        <v>1733</v>
      </c>
      <c r="H12" s="17" t="s">
        <v>1733</v>
      </c>
      <c r="I12" s="17" t="s">
        <v>1733</v>
      </c>
      <c r="J12" s="17" t="s">
        <v>1733</v>
      </c>
      <c r="K12" s="17" t="s">
        <v>1733</v>
      </c>
      <c r="L12" s="17" t="s">
        <v>1733</v>
      </c>
      <c r="M12" s="17" t="s">
        <v>1733</v>
      </c>
    </row>
    <row r="13" spans="1:13" x14ac:dyDescent="0.2">
      <c r="B13" s="15" t="s">
        <v>20</v>
      </c>
      <c r="C13" s="10" t="s">
        <v>522</v>
      </c>
      <c r="D13" s="10" t="s">
        <v>20</v>
      </c>
      <c r="E13" s="10" t="s">
        <v>21</v>
      </c>
      <c r="F13" s="8" t="s">
        <v>2</v>
      </c>
      <c r="G13" s="24"/>
      <c r="H13" s="24"/>
      <c r="I13" s="24"/>
      <c r="J13" s="24"/>
      <c r="K13" s="24"/>
      <c r="L13" s="24"/>
      <c r="M13" s="24"/>
    </row>
    <row r="14" spans="1:13" x14ac:dyDescent="0.2">
      <c r="B14" s="15" t="s">
        <v>523</v>
      </c>
      <c r="C14" s="10" t="s">
        <v>522</v>
      </c>
      <c r="D14" s="10" t="s">
        <v>524</v>
      </c>
      <c r="E14" s="10" t="s">
        <v>21</v>
      </c>
      <c r="F14" s="8" t="s">
        <v>7</v>
      </c>
      <c r="G14" s="24"/>
      <c r="H14" s="24"/>
      <c r="I14" s="24"/>
      <c r="J14" s="24"/>
      <c r="K14" s="24"/>
      <c r="L14" s="24"/>
      <c r="M14" s="24"/>
    </row>
    <row r="15" spans="1:13" x14ac:dyDescent="0.2">
      <c r="B15" s="15" t="s">
        <v>525</v>
      </c>
      <c r="C15" s="10" t="s">
        <v>522</v>
      </c>
      <c r="D15" s="10" t="s">
        <v>526</v>
      </c>
      <c r="E15" s="10" t="s">
        <v>21</v>
      </c>
      <c r="F15" s="8" t="s">
        <v>22</v>
      </c>
      <c r="G15" s="24"/>
      <c r="H15" s="17" t="s">
        <v>1733</v>
      </c>
      <c r="I15" s="24"/>
      <c r="J15" s="24"/>
      <c r="K15" s="24"/>
      <c r="L15" s="24"/>
      <c r="M15" s="24"/>
    </row>
    <row r="16" spans="1:13" x14ac:dyDescent="0.2">
      <c r="B16" s="15" t="s">
        <v>527</v>
      </c>
      <c r="C16" s="10" t="s">
        <v>522</v>
      </c>
      <c r="D16" s="10" t="s">
        <v>528</v>
      </c>
      <c r="E16" s="10" t="s">
        <v>21</v>
      </c>
      <c r="F16" s="8" t="s">
        <v>25</v>
      </c>
      <c r="G16" s="24"/>
      <c r="H16" s="24"/>
      <c r="I16" s="24"/>
      <c r="J16" s="24"/>
      <c r="K16" s="24"/>
      <c r="L16" s="24"/>
      <c r="M16" s="24"/>
    </row>
    <row r="17" spans="2:13" x14ac:dyDescent="0.2">
      <c r="B17" s="15" t="s">
        <v>529</v>
      </c>
      <c r="C17" s="10" t="s">
        <v>522</v>
      </c>
      <c r="D17" s="10" t="s">
        <v>530</v>
      </c>
      <c r="E17" s="10" t="s">
        <v>21</v>
      </c>
      <c r="F17" s="8" t="s">
        <v>28</v>
      </c>
      <c r="G17" s="24"/>
      <c r="H17" s="24"/>
      <c r="I17" s="24"/>
      <c r="J17" s="24"/>
      <c r="K17" s="24"/>
      <c r="L17" s="24"/>
      <c r="M17" s="24"/>
    </row>
    <row r="18" spans="2:13" x14ac:dyDescent="0.2">
      <c r="B18" s="15" t="s">
        <v>531</v>
      </c>
      <c r="C18" s="10" t="s">
        <v>522</v>
      </c>
      <c r="D18" s="10" t="s">
        <v>532</v>
      </c>
      <c r="E18" s="10" t="s">
        <v>21</v>
      </c>
      <c r="F18" s="8" t="s">
        <v>30</v>
      </c>
      <c r="G18" s="24"/>
      <c r="H18" s="24"/>
      <c r="I18" s="24"/>
      <c r="J18" s="24"/>
      <c r="K18" s="24"/>
      <c r="L18" s="24"/>
      <c r="M18" s="24"/>
    </row>
    <row r="19" spans="2:13" x14ac:dyDescent="0.2">
      <c r="B19" s="15" t="s">
        <v>533</v>
      </c>
      <c r="C19" s="10" t="s">
        <v>522</v>
      </c>
      <c r="D19" s="10" t="s">
        <v>533</v>
      </c>
      <c r="E19" s="10" t="s">
        <v>21</v>
      </c>
      <c r="F19" s="8" t="s">
        <v>32</v>
      </c>
      <c r="G19" s="24"/>
      <c r="H19" s="24"/>
      <c r="I19" s="24"/>
      <c r="J19" s="24"/>
      <c r="K19" s="24"/>
      <c r="L19" s="24"/>
      <c r="M19" s="24"/>
    </row>
    <row r="20" spans="2:13" x14ac:dyDescent="0.2">
      <c r="B20" s="15" t="s">
        <v>21</v>
      </c>
      <c r="C20" s="10"/>
      <c r="D20" s="10" t="s">
        <v>522</v>
      </c>
      <c r="E20" s="10" t="s">
        <v>21</v>
      </c>
      <c r="F20" s="8" t="s">
        <v>34</v>
      </c>
      <c r="G20" s="23" t="str">
        <f>IF(SUM(G13:G19)&lt;&gt;0,SUM(G13:G19),"")</f>
        <v/>
      </c>
      <c r="H20" s="23" t="str">
        <f>IF(H13+H14+SUM(H16:H19)&lt;&gt;0,H13+H14+SUM(H16:H19),"")</f>
        <v/>
      </c>
      <c r="I20" s="23" t="str">
        <f>IF(SUM(I13:I19)&lt;&gt;0,SUM(I13:I19),"")</f>
        <v/>
      </c>
      <c r="J20" s="23" t="str">
        <f>IF(SUM(J13:J19)&lt;&gt;0,SUM(J13:J19),"")</f>
        <v/>
      </c>
      <c r="K20" s="23" t="str">
        <f>IF(SUM(K13:K19)&lt;&gt;0,SUM(K13:K19),"")</f>
        <v/>
      </c>
      <c r="L20" s="23" t="str">
        <f>IF(SUM(L13:L19)&lt;&gt;0,SUM(L13:L19),"")</f>
        <v/>
      </c>
      <c r="M20" s="23" t="str">
        <f>IF(SUM(M13:M19)&lt;&gt;0,SUM(M13:M19),"")</f>
        <v/>
      </c>
    </row>
    <row r="21" spans="2:13" x14ac:dyDescent="0.2">
      <c r="B21" s="10" t="s">
        <v>534</v>
      </c>
      <c r="C21" s="10"/>
      <c r="D21" s="10"/>
      <c r="E21" s="10"/>
      <c r="F21" s="8" t="s">
        <v>535</v>
      </c>
      <c r="G21" s="17" t="s">
        <v>1733</v>
      </c>
      <c r="H21" s="17" t="s">
        <v>1733</v>
      </c>
      <c r="I21" s="17" t="s">
        <v>1733</v>
      </c>
      <c r="J21" s="17" t="s">
        <v>1733</v>
      </c>
      <c r="K21" s="17" t="s">
        <v>1733</v>
      </c>
      <c r="L21" s="17" t="s">
        <v>1733</v>
      </c>
      <c r="M21" s="17" t="s">
        <v>1733</v>
      </c>
    </row>
    <row r="22" spans="2:13" x14ac:dyDescent="0.2">
      <c r="B22" s="15" t="s">
        <v>536</v>
      </c>
      <c r="C22" s="10" t="s">
        <v>522</v>
      </c>
      <c r="D22" s="10" t="s">
        <v>537</v>
      </c>
      <c r="E22" s="10" t="s">
        <v>21</v>
      </c>
      <c r="F22" s="8" t="s">
        <v>35</v>
      </c>
      <c r="G22" s="24"/>
      <c r="H22" s="17" t="s">
        <v>1733</v>
      </c>
      <c r="I22" s="24"/>
      <c r="J22" s="24"/>
      <c r="K22" s="24"/>
      <c r="L22" s="24"/>
      <c r="M22" s="24"/>
    </row>
    <row r="23" spans="2:13" x14ac:dyDescent="0.2">
      <c r="B23" s="15" t="s">
        <v>538</v>
      </c>
      <c r="C23" s="10" t="s">
        <v>522</v>
      </c>
      <c r="D23" s="10" t="s">
        <v>539</v>
      </c>
      <c r="E23" s="10" t="s">
        <v>21</v>
      </c>
      <c r="F23" s="8" t="s">
        <v>49</v>
      </c>
      <c r="G23" s="24"/>
      <c r="H23" s="24"/>
      <c r="I23" s="24"/>
      <c r="J23" s="24"/>
      <c r="K23" s="24"/>
      <c r="L23" s="24"/>
      <c r="M23" s="24"/>
    </row>
    <row r="24" spans="2:13" x14ac:dyDescent="0.2">
      <c r="B24" s="10" t="s">
        <v>540</v>
      </c>
      <c r="C24" s="10"/>
      <c r="D24" s="10"/>
      <c r="E24" s="10"/>
      <c r="F24" s="8" t="s">
        <v>541</v>
      </c>
      <c r="G24" s="17" t="s">
        <v>1733</v>
      </c>
      <c r="H24" s="17" t="s">
        <v>1733</v>
      </c>
      <c r="I24" s="17" t="s">
        <v>1733</v>
      </c>
      <c r="J24" s="17" t="s">
        <v>1733</v>
      </c>
      <c r="K24" s="17" t="s">
        <v>1733</v>
      </c>
      <c r="L24" s="17" t="s">
        <v>1733</v>
      </c>
      <c r="M24" s="17" t="s">
        <v>1733</v>
      </c>
    </row>
    <row r="25" spans="2:13" x14ac:dyDescent="0.2">
      <c r="B25" s="15" t="s">
        <v>542</v>
      </c>
      <c r="C25" s="10" t="s">
        <v>522</v>
      </c>
      <c r="D25" s="10" t="s">
        <v>21</v>
      </c>
      <c r="E25" s="10" t="s">
        <v>543</v>
      </c>
      <c r="F25" s="8" t="s">
        <v>50</v>
      </c>
      <c r="G25" s="24"/>
      <c r="H25" s="17" t="s">
        <v>1733</v>
      </c>
      <c r="I25" s="17" t="s">
        <v>1733</v>
      </c>
      <c r="J25" s="17" t="s">
        <v>1733</v>
      </c>
      <c r="K25" s="17" t="s">
        <v>1733</v>
      </c>
      <c r="L25" s="17" t="s">
        <v>1733</v>
      </c>
      <c r="M25" s="24"/>
    </row>
    <row r="26" spans="2:13" x14ac:dyDescent="0.2">
      <c r="B26" s="15" t="s">
        <v>544</v>
      </c>
      <c r="C26" s="10" t="s">
        <v>522</v>
      </c>
      <c r="D26" s="10" t="s">
        <v>21</v>
      </c>
      <c r="E26" s="10" t="s">
        <v>545</v>
      </c>
      <c r="F26" s="8" t="s">
        <v>51</v>
      </c>
      <c r="G26" s="24"/>
      <c r="H26" s="17" t="s">
        <v>1733</v>
      </c>
      <c r="I26" s="17" t="s">
        <v>1733</v>
      </c>
      <c r="J26" s="17" t="s">
        <v>1733</v>
      </c>
      <c r="K26" s="17" t="s">
        <v>1733</v>
      </c>
      <c r="L26" s="17" t="s">
        <v>1733</v>
      </c>
      <c r="M26" s="24"/>
    </row>
    <row r="27" spans="2:13" x14ac:dyDescent="0.2">
      <c r="B27" s="10" t="s">
        <v>546</v>
      </c>
      <c r="C27" s="10"/>
      <c r="D27" s="10"/>
      <c r="E27" s="10"/>
      <c r="F27" s="8" t="s">
        <v>547</v>
      </c>
      <c r="G27" s="17" t="s">
        <v>1733</v>
      </c>
      <c r="H27" s="17" t="s">
        <v>1733</v>
      </c>
      <c r="I27" s="17" t="s">
        <v>1733</v>
      </c>
      <c r="J27" s="17" t="s">
        <v>1733</v>
      </c>
      <c r="K27" s="17" t="s">
        <v>1733</v>
      </c>
      <c r="L27" s="17" t="s">
        <v>1733</v>
      </c>
      <c r="M27" s="17" t="s">
        <v>1733</v>
      </c>
    </row>
    <row r="28" spans="2:13" x14ac:dyDescent="0.2">
      <c r="B28" s="15" t="s">
        <v>548</v>
      </c>
      <c r="C28" s="10" t="s">
        <v>522</v>
      </c>
      <c r="D28" s="10" t="s">
        <v>549</v>
      </c>
      <c r="E28" s="10" t="s">
        <v>21</v>
      </c>
      <c r="F28" s="8" t="s">
        <v>52</v>
      </c>
      <c r="G28" s="24"/>
      <c r="H28" s="17" t="s">
        <v>1733</v>
      </c>
      <c r="I28" s="17" t="s">
        <v>1733</v>
      </c>
      <c r="J28" s="17" t="s">
        <v>1733</v>
      </c>
      <c r="K28" s="17" t="s">
        <v>1733</v>
      </c>
      <c r="L28" s="24"/>
      <c r="M28" s="17" t="s">
        <v>1733</v>
      </c>
    </row>
  </sheetData>
  <printOptions gridLines="1" gridLinesSet="0"/>
  <pageMargins left="0" right="0" top="0" bottom="0" header="0" footer="0"/>
  <pageSetup paperSize="9" fitToHeight="0" orientation="portrait"/>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tabColor indexed="23"/>
  </sheetPr>
  <dimension ref="A1:J37"/>
  <sheetViews>
    <sheetView workbookViewId="0">
      <pane xSplit="4" ySplit="17" topLeftCell="E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2.140625" style="11" bestFit="1" customWidth="1"/>
    <col min="3" max="3" width="9.140625" style="11" hidden="1" customWidth="1"/>
    <col min="4" max="4" width="8.7109375" style="11" customWidth="1"/>
    <col min="5" max="10" width="16.7109375" style="11" customWidth="1"/>
    <col min="11" max="16384" width="8.85546875" style="11"/>
  </cols>
  <sheetData>
    <row r="1" spans="1:10" ht="12" x14ac:dyDescent="0.2">
      <c r="A1" s="1" t="s">
        <v>550</v>
      </c>
      <c r="F1" s="12" t="s">
        <v>1734</v>
      </c>
    </row>
    <row r="5" spans="1:10" s="13" customFormat="1" x14ac:dyDescent="0.25"/>
    <row r="6" spans="1:10" s="13" customFormat="1" x14ac:dyDescent="0.25">
      <c r="E6" s="6" t="s">
        <v>483</v>
      </c>
      <c r="F6" s="6"/>
      <c r="G6" s="6"/>
      <c r="H6" s="6"/>
      <c r="I6" s="6"/>
      <c r="J6" s="6"/>
    </row>
    <row r="7" spans="1:10" s="13" customFormat="1" ht="56.25" x14ac:dyDescent="0.25">
      <c r="E7" s="6" t="s">
        <v>493</v>
      </c>
      <c r="F7" s="6"/>
      <c r="G7" s="6"/>
      <c r="H7" s="6"/>
      <c r="I7" s="6" t="s">
        <v>494</v>
      </c>
      <c r="J7" s="6" t="s">
        <v>488</v>
      </c>
    </row>
    <row r="8" spans="1:10" s="13" customFormat="1" ht="33.75" x14ac:dyDescent="0.25">
      <c r="E8" s="6"/>
      <c r="F8" s="6" t="s">
        <v>551</v>
      </c>
      <c r="G8" s="6" t="s">
        <v>552</v>
      </c>
      <c r="H8" s="6"/>
      <c r="I8" s="6"/>
      <c r="J8" s="6"/>
    </row>
    <row r="9" spans="1:10" s="13" customFormat="1" x14ac:dyDescent="0.25">
      <c r="E9" s="6"/>
      <c r="F9" s="6"/>
      <c r="G9" s="6"/>
      <c r="H9" s="6" t="s">
        <v>553</v>
      </c>
      <c r="I9" s="6"/>
      <c r="J9" s="6"/>
    </row>
    <row r="10" spans="1:10" hidden="1" x14ac:dyDescent="0.2">
      <c r="E10" s="10"/>
      <c r="F10" s="10"/>
      <c r="G10" s="10"/>
      <c r="H10" s="10" t="s">
        <v>493</v>
      </c>
      <c r="I10" s="10"/>
      <c r="J10" s="10"/>
    </row>
    <row r="11" spans="1:10" hidden="1" x14ac:dyDescent="0.2">
      <c r="E11" s="10"/>
      <c r="F11" s="10"/>
      <c r="G11" s="10" t="s">
        <v>493</v>
      </c>
      <c r="H11" s="10" t="s">
        <v>522</v>
      </c>
      <c r="I11" s="10"/>
      <c r="J11" s="10" t="s">
        <v>489</v>
      </c>
    </row>
    <row r="12" spans="1:10" hidden="1" x14ac:dyDescent="0.2">
      <c r="E12" s="10" t="s">
        <v>493</v>
      </c>
      <c r="F12" s="10" t="s">
        <v>493</v>
      </c>
      <c r="G12" s="10" t="s">
        <v>522</v>
      </c>
      <c r="H12" s="10" t="s">
        <v>10</v>
      </c>
      <c r="I12" s="10" t="s">
        <v>494</v>
      </c>
      <c r="J12" s="10" t="s">
        <v>554</v>
      </c>
    </row>
    <row r="13" spans="1:10" hidden="1" x14ac:dyDescent="0.2">
      <c r="E13" s="10" t="s">
        <v>522</v>
      </c>
      <c r="F13" s="10" t="s">
        <v>372</v>
      </c>
      <c r="G13" s="10" t="s">
        <v>10</v>
      </c>
      <c r="H13" s="10" t="s">
        <v>483</v>
      </c>
      <c r="I13" s="10" t="s">
        <v>372</v>
      </c>
      <c r="J13" s="10" t="s">
        <v>10</v>
      </c>
    </row>
    <row r="14" spans="1:10" hidden="1" x14ac:dyDescent="0.2">
      <c r="E14" s="10" t="s">
        <v>10</v>
      </c>
      <c r="F14" s="10" t="s">
        <v>10</v>
      </c>
      <c r="G14" s="10" t="s">
        <v>483</v>
      </c>
      <c r="H14" s="10" t="s">
        <v>555</v>
      </c>
      <c r="I14" s="10" t="s">
        <v>10</v>
      </c>
      <c r="J14" s="10" t="s">
        <v>483</v>
      </c>
    </row>
    <row r="15" spans="1:10" hidden="1" x14ac:dyDescent="0.2">
      <c r="E15" s="10" t="s">
        <v>483</v>
      </c>
      <c r="F15" s="10" t="s">
        <v>483</v>
      </c>
      <c r="G15" s="10" t="s">
        <v>21</v>
      </c>
      <c r="H15" s="10" t="s">
        <v>21</v>
      </c>
      <c r="I15" s="10" t="s">
        <v>483</v>
      </c>
      <c r="J15" s="10" t="s">
        <v>21</v>
      </c>
    </row>
    <row r="16" spans="1:10" hidden="1" x14ac:dyDescent="0.2">
      <c r="E16" s="10" t="s">
        <v>21</v>
      </c>
      <c r="F16" s="10" t="s">
        <v>21</v>
      </c>
      <c r="G16" s="10" t="s">
        <v>490</v>
      </c>
      <c r="H16" s="10" t="s">
        <v>490</v>
      </c>
      <c r="I16" s="10" t="s">
        <v>21</v>
      </c>
      <c r="J16" s="10" t="s">
        <v>490</v>
      </c>
    </row>
    <row r="17" spans="2:10" x14ac:dyDescent="0.2">
      <c r="D17" s="7" t="s">
        <v>1732</v>
      </c>
      <c r="E17" s="8" t="s">
        <v>2</v>
      </c>
      <c r="F17" s="8" t="s">
        <v>556</v>
      </c>
      <c r="G17" s="8" t="s">
        <v>557</v>
      </c>
      <c r="H17" s="8" t="s">
        <v>558</v>
      </c>
      <c r="I17" s="8" t="s">
        <v>559</v>
      </c>
      <c r="J17" s="8" t="s">
        <v>560</v>
      </c>
    </row>
    <row r="18" spans="2:10" x14ac:dyDescent="0.2">
      <c r="B18" s="10" t="s">
        <v>21</v>
      </c>
      <c r="C18" s="10"/>
      <c r="D18" s="8" t="s">
        <v>154</v>
      </c>
      <c r="E18" s="23" t="str">
        <f t="shared" ref="E18:J18" si="0">IF(SUM(E19:E37)&lt;&gt;0,SUM(E19:E37),"")</f>
        <v/>
      </c>
      <c r="F18" s="23" t="str">
        <f t="shared" si="0"/>
        <v/>
      </c>
      <c r="G18" s="23" t="str">
        <f t="shared" si="0"/>
        <v/>
      </c>
      <c r="H18" s="23" t="str">
        <f t="shared" si="0"/>
        <v/>
      </c>
      <c r="I18" s="23" t="str">
        <f t="shared" si="0"/>
        <v/>
      </c>
      <c r="J18" s="23" t="str">
        <f t="shared" si="0"/>
        <v/>
      </c>
    </row>
    <row r="19" spans="2:10" x14ac:dyDescent="0.2">
      <c r="B19" s="15" t="s">
        <v>561</v>
      </c>
      <c r="C19" s="10" t="s">
        <v>562</v>
      </c>
      <c r="D19" s="8" t="s">
        <v>2</v>
      </c>
      <c r="E19" s="24"/>
      <c r="F19" s="24"/>
      <c r="G19" s="24"/>
      <c r="H19" s="24"/>
      <c r="I19" s="24"/>
      <c r="J19" s="24"/>
    </row>
    <row r="20" spans="2:10" x14ac:dyDescent="0.2">
      <c r="B20" s="15" t="s">
        <v>563</v>
      </c>
      <c r="C20" s="10" t="s">
        <v>564</v>
      </c>
      <c r="D20" s="8" t="s">
        <v>7</v>
      </c>
      <c r="E20" s="24"/>
      <c r="F20" s="24"/>
      <c r="G20" s="24"/>
      <c r="H20" s="24"/>
      <c r="I20" s="24"/>
      <c r="J20" s="24"/>
    </row>
    <row r="21" spans="2:10" x14ac:dyDescent="0.2">
      <c r="B21" s="15" t="s">
        <v>565</v>
      </c>
      <c r="C21" s="10" t="s">
        <v>566</v>
      </c>
      <c r="D21" s="8" t="s">
        <v>22</v>
      </c>
      <c r="E21" s="24"/>
      <c r="F21" s="24"/>
      <c r="G21" s="24"/>
      <c r="H21" s="24"/>
      <c r="I21" s="24"/>
      <c r="J21" s="24"/>
    </row>
    <row r="22" spans="2:10" x14ac:dyDescent="0.2">
      <c r="B22" s="15" t="s">
        <v>567</v>
      </c>
      <c r="C22" s="10" t="s">
        <v>568</v>
      </c>
      <c r="D22" s="8" t="s">
        <v>25</v>
      </c>
      <c r="E22" s="24"/>
      <c r="F22" s="24"/>
      <c r="G22" s="24"/>
      <c r="H22" s="24"/>
      <c r="I22" s="24"/>
      <c r="J22" s="24"/>
    </row>
    <row r="23" spans="2:10" x14ac:dyDescent="0.2">
      <c r="B23" s="15" t="s">
        <v>569</v>
      </c>
      <c r="C23" s="10" t="s">
        <v>569</v>
      </c>
      <c r="D23" s="8" t="s">
        <v>28</v>
      </c>
      <c r="E23" s="24"/>
      <c r="F23" s="24"/>
      <c r="G23" s="24"/>
      <c r="H23" s="24"/>
      <c r="I23" s="24"/>
      <c r="J23" s="24"/>
    </row>
    <row r="24" spans="2:10" x14ac:dyDescent="0.2">
      <c r="B24" s="15" t="s">
        <v>570</v>
      </c>
      <c r="C24" s="10" t="s">
        <v>571</v>
      </c>
      <c r="D24" s="8" t="s">
        <v>30</v>
      </c>
      <c r="E24" s="24"/>
      <c r="F24" s="24"/>
      <c r="G24" s="24"/>
      <c r="H24" s="24"/>
      <c r="I24" s="24"/>
      <c r="J24" s="24"/>
    </row>
    <row r="25" spans="2:10" x14ac:dyDescent="0.2">
      <c r="B25" s="15" t="s">
        <v>572</v>
      </c>
      <c r="C25" s="10" t="s">
        <v>572</v>
      </c>
      <c r="D25" s="8" t="s">
        <v>32</v>
      </c>
      <c r="E25" s="24"/>
      <c r="F25" s="24"/>
      <c r="G25" s="24"/>
      <c r="H25" s="24"/>
      <c r="I25" s="24"/>
      <c r="J25" s="24"/>
    </row>
    <row r="26" spans="2:10" x14ac:dyDescent="0.2">
      <c r="B26" s="15" t="s">
        <v>573</v>
      </c>
      <c r="C26" s="10" t="s">
        <v>573</v>
      </c>
      <c r="D26" s="8" t="s">
        <v>34</v>
      </c>
      <c r="E26" s="24"/>
      <c r="F26" s="24"/>
      <c r="G26" s="24"/>
      <c r="H26" s="24"/>
      <c r="I26" s="24"/>
      <c r="J26" s="24"/>
    </row>
    <row r="27" spans="2:10" x14ac:dyDescent="0.2">
      <c r="B27" s="15" t="s">
        <v>574</v>
      </c>
      <c r="C27" s="10" t="s">
        <v>575</v>
      </c>
      <c r="D27" s="8" t="s">
        <v>35</v>
      </c>
      <c r="E27" s="24"/>
      <c r="F27" s="24"/>
      <c r="G27" s="24"/>
      <c r="H27" s="24"/>
      <c r="I27" s="24"/>
      <c r="J27" s="24"/>
    </row>
    <row r="28" spans="2:10" x14ac:dyDescent="0.2">
      <c r="B28" s="15" t="s">
        <v>576</v>
      </c>
      <c r="C28" s="10" t="s">
        <v>577</v>
      </c>
      <c r="D28" s="8" t="s">
        <v>49</v>
      </c>
      <c r="E28" s="24"/>
      <c r="F28" s="24"/>
      <c r="G28" s="24"/>
      <c r="H28" s="24"/>
      <c r="I28" s="24"/>
      <c r="J28" s="24"/>
    </row>
    <row r="29" spans="2:10" x14ac:dyDescent="0.2">
      <c r="B29" s="15" t="s">
        <v>578</v>
      </c>
      <c r="C29" s="10" t="s">
        <v>578</v>
      </c>
      <c r="D29" s="8" t="s">
        <v>579</v>
      </c>
      <c r="E29" s="24"/>
      <c r="F29" s="24"/>
      <c r="G29" s="24"/>
      <c r="H29" s="24"/>
      <c r="I29" s="24"/>
      <c r="J29" s="24"/>
    </row>
    <row r="30" spans="2:10" x14ac:dyDescent="0.2">
      <c r="B30" s="15" t="s">
        <v>580</v>
      </c>
      <c r="C30" s="10" t="s">
        <v>581</v>
      </c>
      <c r="D30" s="8" t="s">
        <v>50</v>
      </c>
      <c r="E30" s="24"/>
      <c r="F30" s="24"/>
      <c r="G30" s="24"/>
      <c r="H30" s="24"/>
      <c r="I30" s="24"/>
      <c r="J30" s="24"/>
    </row>
    <row r="31" spans="2:10" x14ac:dyDescent="0.2">
      <c r="B31" s="15" t="s">
        <v>582</v>
      </c>
      <c r="C31" s="10" t="s">
        <v>583</v>
      </c>
      <c r="D31" s="8" t="s">
        <v>51</v>
      </c>
      <c r="E31" s="24"/>
      <c r="F31" s="24"/>
      <c r="G31" s="24"/>
      <c r="H31" s="24"/>
      <c r="I31" s="24"/>
      <c r="J31" s="24"/>
    </row>
    <row r="32" spans="2:10" x14ac:dyDescent="0.2">
      <c r="B32" s="15" t="s">
        <v>584</v>
      </c>
      <c r="C32" s="10" t="s">
        <v>585</v>
      </c>
      <c r="D32" s="8" t="s">
        <v>52</v>
      </c>
      <c r="E32" s="24"/>
      <c r="F32" s="24"/>
      <c r="G32" s="24"/>
      <c r="H32" s="24"/>
      <c r="I32" s="24"/>
      <c r="J32" s="24"/>
    </row>
    <row r="33" spans="2:10" x14ac:dyDescent="0.2">
      <c r="B33" s="15" t="s">
        <v>586</v>
      </c>
      <c r="C33" s="10" t="s">
        <v>586</v>
      </c>
      <c r="D33" s="8" t="s">
        <v>141</v>
      </c>
      <c r="E33" s="24"/>
      <c r="F33" s="24"/>
      <c r="G33" s="24"/>
      <c r="H33" s="24"/>
      <c r="I33" s="24"/>
      <c r="J33" s="24"/>
    </row>
    <row r="34" spans="2:10" x14ac:dyDescent="0.2">
      <c r="B34" s="15" t="s">
        <v>587</v>
      </c>
      <c r="C34" s="10" t="s">
        <v>588</v>
      </c>
      <c r="D34" s="8" t="s">
        <v>143</v>
      </c>
      <c r="E34" s="24"/>
      <c r="F34" s="24"/>
      <c r="G34" s="24"/>
      <c r="H34" s="24"/>
      <c r="I34" s="24"/>
      <c r="J34" s="24"/>
    </row>
    <row r="35" spans="2:10" x14ac:dyDescent="0.2">
      <c r="B35" s="15" t="s">
        <v>589</v>
      </c>
      <c r="C35" s="10" t="s">
        <v>589</v>
      </c>
      <c r="D35" s="8" t="s">
        <v>144</v>
      </c>
      <c r="E35" s="24"/>
      <c r="F35" s="24"/>
      <c r="G35" s="24"/>
      <c r="H35" s="24"/>
      <c r="I35" s="24"/>
      <c r="J35" s="24"/>
    </row>
    <row r="36" spans="2:10" x14ac:dyDescent="0.2">
      <c r="B36" s="15" t="s">
        <v>590</v>
      </c>
      <c r="C36" s="10" t="s">
        <v>591</v>
      </c>
      <c r="D36" s="8" t="s">
        <v>146</v>
      </c>
      <c r="E36" s="24"/>
      <c r="F36" s="24"/>
      <c r="G36" s="24"/>
      <c r="H36" s="24"/>
      <c r="I36" s="24"/>
      <c r="J36" s="24"/>
    </row>
    <row r="37" spans="2:10" x14ac:dyDescent="0.2">
      <c r="B37" s="15" t="s">
        <v>592</v>
      </c>
      <c r="C37" s="10" t="s">
        <v>592</v>
      </c>
      <c r="D37" s="8" t="s">
        <v>151</v>
      </c>
      <c r="E37" s="24"/>
      <c r="F37" s="24"/>
      <c r="G37" s="24"/>
      <c r="H37" s="24"/>
      <c r="I37" s="24"/>
      <c r="J37" s="24"/>
    </row>
  </sheetData>
  <printOptions gridLines="1" gridLinesSet="0"/>
  <pageMargins left="0" right="0" top="0" bottom="0" header="0" footer="0"/>
  <pageSetup paperSize="9" fitToHeight="0" orientation="portrait"/>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5">
    <tabColor indexed="23"/>
  </sheetPr>
  <dimension ref="A1:O40"/>
  <sheetViews>
    <sheetView workbookViewId="0">
      <pane xSplit="6" ySplit="13" topLeftCell="G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140625" style="11" bestFit="1" customWidth="1"/>
    <col min="3" max="5" width="9.140625" style="11" hidden="1" customWidth="1"/>
    <col min="6" max="6" width="8.7109375" style="11" customWidth="1"/>
    <col min="7" max="15" width="16.7109375" style="11" customWidth="1"/>
    <col min="16" max="16384" width="8.85546875" style="11"/>
  </cols>
  <sheetData>
    <row r="1" spans="1:15" ht="12" x14ac:dyDescent="0.2">
      <c r="A1" s="1" t="s">
        <v>593</v>
      </c>
      <c r="F1" s="12" t="s">
        <v>1734</v>
      </c>
    </row>
    <row r="5" spans="1:15" s="13" customFormat="1" x14ac:dyDescent="0.25"/>
    <row r="6" spans="1:15" s="13" customFormat="1" x14ac:dyDescent="0.25">
      <c r="G6" s="6" t="s">
        <v>9</v>
      </c>
      <c r="H6" s="6"/>
      <c r="I6" s="6"/>
      <c r="J6" s="6"/>
      <c r="K6" s="6"/>
      <c r="L6" s="6"/>
      <c r="M6" s="6"/>
      <c r="N6" s="6"/>
      <c r="O6" s="6"/>
    </row>
    <row r="7" spans="1:15" s="13" customFormat="1" ht="78.75" x14ac:dyDescent="0.25">
      <c r="G7" s="6" t="s">
        <v>497</v>
      </c>
      <c r="H7" s="6"/>
      <c r="I7" s="6"/>
      <c r="J7" s="6" t="s">
        <v>498</v>
      </c>
      <c r="K7" s="6"/>
      <c r="L7" s="6"/>
      <c r="M7" s="6" t="s">
        <v>499</v>
      </c>
      <c r="N7" s="6"/>
      <c r="O7" s="6"/>
    </row>
    <row r="8" spans="1:15" s="13" customFormat="1" x14ac:dyDescent="0.25">
      <c r="G8" s="6" t="s">
        <v>594</v>
      </c>
      <c r="H8" s="6" t="s">
        <v>595</v>
      </c>
      <c r="I8" s="6" t="s">
        <v>596</v>
      </c>
      <c r="J8" s="6" t="s">
        <v>594</v>
      </c>
      <c r="K8" s="6" t="s">
        <v>595</v>
      </c>
      <c r="L8" s="6" t="s">
        <v>596</v>
      </c>
      <c r="M8" s="6" t="s">
        <v>594</v>
      </c>
      <c r="N8" s="6" t="s">
        <v>595</v>
      </c>
      <c r="O8" s="6" t="s">
        <v>596</v>
      </c>
    </row>
    <row r="9" spans="1:15" hidden="1" x14ac:dyDescent="0.2">
      <c r="G9" s="10" t="s">
        <v>9</v>
      </c>
      <c r="H9" s="10" t="s">
        <v>9</v>
      </c>
      <c r="I9" s="10" t="s">
        <v>9</v>
      </c>
      <c r="J9" s="10" t="s">
        <v>9</v>
      </c>
      <c r="K9" s="10" t="s">
        <v>9</v>
      </c>
      <c r="L9" s="10" t="s">
        <v>9</v>
      </c>
      <c r="M9" s="10" t="s">
        <v>9</v>
      </c>
      <c r="N9" s="10" t="s">
        <v>9</v>
      </c>
      <c r="O9" s="10" t="s">
        <v>9</v>
      </c>
    </row>
    <row r="10" spans="1:15" hidden="1" x14ac:dyDescent="0.2">
      <c r="G10" s="10" t="s">
        <v>10</v>
      </c>
      <c r="H10" s="10" t="s">
        <v>10</v>
      </c>
      <c r="I10" s="10" t="s">
        <v>10</v>
      </c>
      <c r="J10" s="10" t="s">
        <v>10</v>
      </c>
      <c r="K10" s="10" t="s">
        <v>10</v>
      </c>
      <c r="L10" s="10" t="s">
        <v>10</v>
      </c>
      <c r="M10" s="10" t="s">
        <v>10</v>
      </c>
      <c r="N10" s="10" t="s">
        <v>10</v>
      </c>
      <c r="O10" s="10" t="s">
        <v>10</v>
      </c>
    </row>
    <row r="11" spans="1:15" hidden="1" x14ac:dyDescent="0.2">
      <c r="G11" s="10" t="s">
        <v>501</v>
      </c>
      <c r="H11" s="10" t="s">
        <v>501</v>
      </c>
      <c r="I11" s="10" t="s">
        <v>501</v>
      </c>
      <c r="J11" s="10" t="s">
        <v>505</v>
      </c>
      <c r="K11" s="10" t="s">
        <v>505</v>
      </c>
      <c r="L11" s="10" t="s">
        <v>505</v>
      </c>
      <c r="M11" s="10" t="s">
        <v>506</v>
      </c>
      <c r="N11" s="10" t="s">
        <v>506</v>
      </c>
      <c r="O11" s="10" t="s">
        <v>506</v>
      </c>
    </row>
    <row r="12" spans="1:15" hidden="1" x14ac:dyDescent="0.2">
      <c r="G12" s="10" t="s">
        <v>597</v>
      </c>
      <c r="H12" s="10" t="s">
        <v>595</v>
      </c>
      <c r="I12" s="10" t="s">
        <v>596</v>
      </c>
      <c r="J12" s="10" t="s">
        <v>597</v>
      </c>
      <c r="K12" s="10" t="s">
        <v>595</v>
      </c>
      <c r="L12" s="10" t="s">
        <v>596</v>
      </c>
      <c r="M12" s="10" t="s">
        <v>597</v>
      </c>
      <c r="N12" s="10" t="s">
        <v>595</v>
      </c>
      <c r="O12" s="10" t="s">
        <v>596</v>
      </c>
    </row>
    <row r="13" spans="1:15" x14ac:dyDescent="0.2">
      <c r="F13" s="7" t="s">
        <v>1732</v>
      </c>
      <c r="G13" s="8" t="s">
        <v>2</v>
      </c>
      <c r="H13" s="8" t="s">
        <v>7</v>
      </c>
      <c r="I13" s="8" t="s">
        <v>22</v>
      </c>
      <c r="J13" s="8" t="s">
        <v>25</v>
      </c>
      <c r="K13" s="8" t="s">
        <v>28</v>
      </c>
      <c r="L13" s="8" t="s">
        <v>30</v>
      </c>
      <c r="M13" s="8" t="s">
        <v>32</v>
      </c>
      <c r="N13" s="8" t="s">
        <v>34</v>
      </c>
      <c r="O13" s="8" t="s">
        <v>35</v>
      </c>
    </row>
    <row r="14" spans="1:15" x14ac:dyDescent="0.2">
      <c r="B14" s="10" t="s">
        <v>598</v>
      </c>
      <c r="C14" s="10"/>
      <c r="D14" s="10" t="s">
        <v>372</v>
      </c>
      <c r="E14" s="10" t="s">
        <v>293</v>
      </c>
      <c r="F14" s="8" t="s">
        <v>154</v>
      </c>
      <c r="G14" s="23" t="str">
        <f t="shared" ref="G14:O14" si="0">IF(SUM(G15,G21)&lt;&gt;0,SUM(G15,G21),"")</f>
        <v/>
      </c>
      <c r="H14" s="23" t="str">
        <f t="shared" si="0"/>
        <v/>
      </c>
      <c r="I14" s="23" t="str">
        <f t="shared" si="0"/>
        <v/>
      </c>
      <c r="J14" s="23" t="str">
        <f t="shared" si="0"/>
        <v/>
      </c>
      <c r="K14" s="23" t="str">
        <f t="shared" si="0"/>
        <v/>
      </c>
      <c r="L14" s="23" t="str">
        <f t="shared" si="0"/>
        <v/>
      </c>
      <c r="M14" s="23" t="str">
        <f t="shared" si="0"/>
        <v/>
      </c>
      <c r="N14" s="23" t="str">
        <f t="shared" si="0"/>
        <v/>
      </c>
      <c r="O14" s="23" t="str">
        <f t="shared" si="0"/>
        <v/>
      </c>
    </row>
    <row r="15" spans="1:15" x14ac:dyDescent="0.2">
      <c r="B15" s="15" t="s">
        <v>33</v>
      </c>
      <c r="C15" s="10"/>
      <c r="D15" s="10" t="s">
        <v>599</v>
      </c>
      <c r="E15" s="10" t="s">
        <v>33</v>
      </c>
      <c r="F15" s="8" t="s">
        <v>30</v>
      </c>
      <c r="G15" s="23" t="str">
        <f t="shared" ref="G15:O15" si="1">IF(SUM(G16:G20)&lt;&gt;0,SUM(G16:G20),"")</f>
        <v/>
      </c>
      <c r="H15" s="23" t="str">
        <f t="shared" si="1"/>
        <v/>
      </c>
      <c r="I15" s="23" t="str">
        <f t="shared" si="1"/>
        <v/>
      </c>
      <c r="J15" s="23" t="str">
        <f t="shared" si="1"/>
        <v/>
      </c>
      <c r="K15" s="23" t="str">
        <f t="shared" si="1"/>
        <v/>
      </c>
      <c r="L15" s="23" t="str">
        <f t="shared" si="1"/>
        <v/>
      </c>
      <c r="M15" s="23" t="str">
        <f t="shared" si="1"/>
        <v/>
      </c>
      <c r="N15" s="23" t="str">
        <f t="shared" si="1"/>
        <v/>
      </c>
      <c r="O15" s="23" t="str">
        <f t="shared" si="1"/>
        <v/>
      </c>
    </row>
    <row r="16" spans="1:15" x14ac:dyDescent="0.2">
      <c r="B16" s="16" t="s">
        <v>19</v>
      </c>
      <c r="C16" s="10" t="s">
        <v>599</v>
      </c>
      <c r="D16" s="10" t="s">
        <v>19</v>
      </c>
      <c r="E16" s="10" t="s">
        <v>33</v>
      </c>
      <c r="F16" s="8" t="s">
        <v>32</v>
      </c>
      <c r="G16" s="24"/>
      <c r="H16" s="24"/>
      <c r="I16" s="24"/>
      <c r="J16" s="24"/>
      <c r="K16" s="24"/>
      <c r="L16" s="24"/>
      <c r="M16" s="24"/>
      <c r="N16" s="24"/>
      <c r="O16" s="24"/>
    </row>
    <row r="17" spans="2:15" x14ac:dyDescent="0.2">
      <c r="B17" s="16" t="s">
        <v>484</v>
      </c>
      <c r="C17" s="10" t="s">
        <v>599</v>
      </c>
      <c r="D17" s="10" t="s">
        <v>484</v>
      </c>
      <c r="E17" s="10" t="s">
        <v>33</v>
      </c>
      <c r="F17" s="8" t="s">
        <v>34</v>
      </c>
      <c r="G17" s="24"/>
      <c r="H17" s="24"/>
      <c r="I17" s="24"/>
      <c r="J17" s="24"/>
      <c r="K17" s="24"/>
      <c r="L17" s="24"/>
      <c r="M17" s="24"/>
      <c r="N17" s="24"/>
      <c r="O17" s="24"/>
    </row>
    <row r="18" spans="2:15" x14ac:dyDescent="0.2">
      <c r="B18" s="16" t="s">
        <v>24</v>
      </c>
      <c r="C18" s="10" t="s">
        <v>599</v>
      </c>
      <c r="D18" s="10" t="s">
        <v>24</v>
      </c>
      <c r="E18" s="10" t="s">
        <v>33</v>
      </c>
      <c r="F18" s="8" t="s">
        <v>35</v>
      </c>
      <c r="G18" s="24"/>
      <c r="H18" s="24"/>
      <c r="I18" s="24"/>
      <c r="J18" s="24"/>
      <c r="K18" s="24"/>
      <c r="L18" s="24"/>
      <c r="M18" s="24"/>
      <c r="N18" s="24"/>
      <c r="O18" s="24"/>
    </row>
    <row r="19" spans="2:15" x14ac:dyDescent="0.2">
      <c r="B19" s="16" t="s">
        <v>485</v>
      </c>
      <c r="C19" s="10" t="s">
        <v>599</v>
      </c>
      <c r="D19" s="10" t="s">
        <v>481</v>
      </c>
      <c r="E19" s="10" t="s">
        <v>33</v>
      </c>
      <c r="F19" s="8" t="s">
        <v>49</v>
      </c>
      <c r="G19" s="24"/>
      <c r="H19" s="24"/>
      <c r="I19" s="24"/>
      <c r="J19" s="24"/>
      <c r="K19" s="24"/>
      <c r="L19" s="24"/>
      <c r="M19" s="24"/>
      <c r="N19" s="24"/>
      <c r="O19" s="24"/>
    </row>
    <row r="20" spans="2:15" x14ac:dyDescent="0.2">
      <c r="B20" s="16" t="s">
        <v>483</v>
      </c>
      <c r="C20" s="10" t="s">
        <v>599</v>
      </c>
      <c r="D20" s="10" t="s">
        <v>483</v>
      </c>
      <c r="E20" s="10" t="s">
        <v>33</v>
      </c>
      <c r="F20" s="8" t="s">
        <v>50</v>
      </c>
      <c r="G20" s="24"/>
      <c r="H20" s="24"/>
      <c r="I20" s="24"/>
      <c r="J20" s="24"/>
      <c r="K20" s="24"/>
      <c r="L20" s="24"/>
      <c r="M20" s="24"/>
      <c r="N20" s="24"/>
      <c r="O20" s="24"/>
    </row>
    <row r="21" spans="2:15" x14ac:dyDescent="0.2">
      <c r="B21" s="15" t="s">
        <v>21</v>
      </c>
      <c r="C21" s="10"/>
      <c r="D21" s="10" t="s">
        <v>599</v>
      </c>
      <c r="E21" s="10" t="s">
        <v>21</v>
      </c>
      <c r="F21" s="8" t="s">
        <v>51</v>
      </c>
      <c r="G21" s="23" t="str">
        <f t="shared" ref="G21:O21" si="2">IF(SUM(G22:G27)&lt;&gt;0,SUM(G22:G27),"")</f>
        <v/>
      </c>
      <c r="H21" s="23" t="str">
        <f t="shared" si="2"/>
        <v/>
      </c>
      <c r="I21" s="23" t="str">
        <f t="shared" si="2"/>
        <v/>
      </c>
      <c r="J21" s="23" t="str">
        <f t="shared" si="2"/>
        <v/>
      </c>
      <c r="K21" s="23" t="str">
        <f t="shared" si="2"/>
        <v/>
      </c>
      <c r="L21" s="23" t="str">
        <f t="shared" si="2"/>
        <v/>
      </c>
      <c r="M21" s="23" t="str">
        <f t="shared" si="2"/>
        <v/>
      </c>
      <c r="N21" s="23" t="str">
        <f t="shared" si="2"/>
        <v/>
      </c>
      <c r="O21" s="23" t="str">
        <f t="shared" si="2"/>
        <v/>
      </c>
    </row>
    <row r="22" spans="2:15" x14ac:dyDescent="0.2">
      <c r="B22" s="16" t="s">
        <v>19</v>
      </c>
      <c r="C22" s="10" t="s">
        <v>599</v>
      </c>
      <c r="D22" s="10" t="s">
        <v>19</v>
      </c>
      <c r="E22" s="10" t="s">
        <v>21</v>
      </c>
      <c r="F22" s="8" t="s">
        <v>52</v>
      </c>
      <c r="G22" s="24"/>
      <c r="H22" s="24"/>
      <c r="I22" s="24"/>
      <c r="J22" s="24"/>
      <c r="K22" s="24"/>
      <c r="L22" s="24"/>
      <c r="M22" s="24"/>
      <c r="N22" s="24"/>
      <c r="O22" s="24"/>
    </row>
    <row r="23" spans="2:15" x14ac:dyDescent="0.2">
      <c r="B23" s="16" t="s">
        <v>484</v>
      </c>
      <c r="C23" s="10" t="s">
        <v>599</v>
      </c>
      <c r="D23" s="10" t="s">
        <v>484</v>
      </c>
      <c r="E23" s="10" t="s">
        <v>21</v>
      </c>
      <c r="F23" s="8" t="s">
        <v>141</v>
      </c>
      <c r="G23" s="24"/>
      <c r="H23" s="24"/>
      <c r="I23" s="24"/>
      <c r="J23" s="24"/>
      <c r="K23" s="24"/>
      <c r="L23" s="24"/>
      <c r="M23" s="24"/>
      <c r="N23" s="24"/>
      <c r="O23" s="24"/>
    </row>
    <row r="24" spans="2:15" x14ac:dyDescent="0.2">
      <c r="B24" s="16" t="s">
        <v>24</v>
      </c>
      <c r="C24" s="10" t="s">
        <v>599</v>
      </c>
      <c r="D24" s="10" t="s">
        <v>24</v>
      </c>
      <c r="E24" s="10" t="s">
        <v>21</v>
      </c>
      <c r="F24" s="8" t="s">
        <v>143</v>
      </c>
      <c r="G24" s="24"/>
      <c r="H24" s="24"/>
      <c r="I24" s="24"/>
      <c r="J24" s="24"/>
      <c r="K24" s="24"/>
      <c r="L24" s="24"/>
      <c r="M24" s="24"/>
      <c r="N24" s="24"/>
      <c r="O24" s="24"/>
    </row>
    <row r="25" spans="2:15" x14ac:dyDescent="0.2">
      <c r="B25" s="16" t="s">
        <v>485</v>
      </c>
      <c r="C25" s="10" t="s">
        <v>599</v>
      </c>
      <c r="D25" s="10" t="s">
        <v>481</v>
      </c>
      <c r="E25" s="10" t="s">
        <v>21</v>
      </c>
      <c r="F25" s="8" t="s">
        <v>144</v>
      </c>
      <c r="G25" s="24"/>
      <c r="H25" s="24"/>
      <c r="I25" s="24"/>
      <c r="J25" s="24"/>
      <c r="K25" s="24"/>
      <c r="L25" s="24"/>
      <c r="M25" s="24"/>
      <c r="N25" s="24"/>
      <c r="O25" s="24"/>
    </row>
    <row r="26" spans="2:15" x14ac:dyDescent="0.2">
      <c r="B26" s="16" t="s">
        <v>483</v>
      </c>
      <c r="C26" s="10" t="s">
        <v>599</v>
      </c>
      <c r="D26" s="10" t="s">
        <v>483</v>
      </c>
      <c r="E26" s="10" t="s">
        <v>21</v>
      </c>
      <c r="F26" s="8" t="s">
        <v>146</v>
      </c>
      <c r="G26" s="24"/>
      <c r="H26" s="24"/>
      <c r="I26" s="24"/>
      <c r="J26" s="24"/>
      <c r="K26" s="24"/>
      <c r="L26" s="24"/>
      <c r="M26" s="24"/>
      <c r="N26" s="24"/>
      <c r="O26" s="24"/>
    </row>
    <row r="27" spans="2:15" x14ac:dyDescent="0.2">
      <c r="B27" s="16" t="s">
        <v>486</v>
      </c>
      <c r="C27" s="10" t="s">
        <v>599</v>
      </c>
      <c r="D27" s="10" t="s">
        <v>486</v>
      </c>
      <c r="E27" s="10" t="s">
        <v>21</v>
      </c>
      <c r="F27" s="8" t="s">
        <v>151</v>
      </c>
      <c r="G27" s="24"/>
      <c r="H27" s="24"/>
      <c r="I27" s="24"/>
      <c r="J27" s="24"/>
      <c r="K27" s="24"/>
      <c r="L27" s="24"/>
      <c r="M27" s="24"/>
      <c r="N27" s="24"/>
      <c r="O27" s="24"/>
    </row>
    <row r="28" spans="2:15" x14ac:dyDescent="0.2">
      <c r="B28" s="10" t="s">
        <v>600</v>
      </c>
      <c r="C28" s="10"/>
      <c r="D28" s="10"/>
      <c r="E28" s="10"/>
      <c r="F28" s="8" t="s">
        <v>601</v>
      </c>
      <c r="G28" s="17" t="s">
        <v>1733</v>
      </c>
      <c r="H28" s="17" t="s">
        <v>1733</v>
      </c>
      <c r="I28" s="17" t="s">
        <v>1733</v>
      </c>
      <c r="J28" s="17" t="s">
        <v>1733</v>
      </c>
      <c r="K28" s="17" t="s">
        <v>1733</v>
      </c>
      <c r="L28" s="17" t="s">
        <v>1733</v>
      </c>
      <c r="M28" s="17" t="s">
        <v>1733</v>
      </c>
      <c r="N28" s="17" t="s">
        <v>1733</v>
      </c>
      <c r="O28" s="17" t="s">
        <v>1733</v>
      </c>
    </row>
    <row r="29" spans="2:15" x14ac:dyDescent="0.2">
      <c r="B29" s="15" t="s">
        <v>20</v>
      </c>
      <c r="C29" s="10" t="s">
        <v>599</v>
      </c>
      <c r="D29" s="10" t="s">
        <v>20</v>
      </c>
      <c r="E29" s="10" t="s">
        <v>21</v>
      </c>
      <c r="F29" s="8" t="s">
        <v>156</v>
      </c>
      <c r="G29" s="24"/>
      <c r="H29" s="24"/>
      <c r="I29" s="24"/>
      <c r="J29" s="24"/>
      <c r="K29" s="24"/>
      <c r="L29" s="24"/>
      <c r="M29" s="24"/>
      <c r="N29" s="24"/>
      <c r="O29" s="24"/>
    </row>
    <row r="30" spans="2:15" x14ac:dyDescent="0.2">
      <c r="B30" s="15" t="s">
        <v>523</v>
      </c>
      <c r="C30" s="10" t="s">
        <v>599</v>
      </c>
      <c r="D30" s="10" t="s">
        <v>524</v>
      </c>
      <c r="E30" s="10" t="s">
        <v>21</v>
      </c>
      <c r="F30" s="8" t="s">
        <v>158</v>
      </c>
      <c r="G30" s="24"/>
      <c r="H30" s="24"/>
      <c r="I30" s="24"/>
      <c r="J30" s="24"/>
      <c r="K30" s="24"/>
      <c r="L30" s="24"/>
      <c r="M30" s="24"/>
      <c r="N30" s="24"/>
      <c r="O30" s="24"/>
    </row>
    <row r="31" spans="2:15" x14ac:dyDescent="0.2">
      <c r="B31" s="15" t="s">
        <v>525</v>
      </c>
      <c r="C31" s="10" t="s">
        <v>599</v>
      </c>
      <c r="D31" s="10" t="s">
        <v>526</v>
      </c>
      <c r="E31" s="10" t="s">
        <v>21</v>
      </c>
      <c r="F31" s="8" t="s">
        <v>161</v>
      </c>
      <c r="G31" s="24"/>
      <c r="H31" s="24"/>
      <c r="I31" s="24"/>
      <c r="J31" s="24"/>
      <c r="K31" s="24"/>
      <c r="L31" s="24"/>
      <c r="M31" s="24"/>
      <c r="N31" s="24"/>
      <c r="O31" s="24"/>
    </row>
    <row r="32" spans="2:15" x14ac:dyDescent="0.2">
      <c r="B32" s="15" t="s">
        <v>527</v>
      </c>
      <c r="C32" s="10" t="s">
        <v>599</v>
      </c>
      <c r="D32" s="10" t="s">
        <v>528</v>
      </c>
      <c r="E32" s="10" t="s">
        <v>21</v>
      </c>
      <c r="F32" s="8" t="s">
        <v>164</v>
      </c>
      <c r="G32" s="24"/>
      <c r="H32" s="24"/>
      <c r="I32" s="24"/>
      <c r="J32" s="24"/>
      <c r="K32" s="24"/>
      <c r="L32" s="24"/>
      <c r="M32" s="24"/>
      <c r="N32" s="24"/>
      <c r="O32" s="24"/>
    </row>
    <row r="33" spans="2:15" x14ac:dyDescent="0.2">
      <c r="B33" s="15" t="s">
        <v>529</v>
      </c>
      <c r="C33" s="10" t="s">
        <v>599</v>
      </c>
      <c r="D33" s="10" t="s">
        <v>530</v>
      </c>
      <c r="E33" s="10" t="s">
        <v>21</v>
      </c>
      <c r="F33" s="8" t="s">
        <v>84</v>
      </c>
      <c r="G33" s="24"/>
      <c r="H33" s="24"/>
      <c r="I33" s="24"/>
      <c r="J33" s="24"/>
      <c r="K33" s="24"/>
      <c r="L33" s="24"/>
      <c r="M33" s="24"/>
      <c r="N33" s="24"/>
      <c r="O33" s="24"/>
    </row>
    <row r="34" spans="2:15" x14ac:dyDescent="0.2">
      <c r="B34" s="15" t="s">
        <v>531</v>
      </c>
      <c r="C34" s="10" t="s">
        <v>599</v>
      </c>
      <c r="D34" s="10" t="s">
        <v>532</v>
      </c>
      <c r="E34" s="10" t="s">
        <v>21</v>
      </c>
      <c r="F34" s="8" t="s">
        <v>91</v>
      </c>
      <c r="G34" s="24"/>
      <c r="H34" s="24"/>
      <c r="I34" s="24"/>
      <c r="J34" s="24"/>
      <c r="K34" s="24"/>
      <c r="L34" s="24"/>
      <c r="M34" s="24"/>
      <c r="N34" s="24"/>
      <c r="O34" s="24"/>
    </row>
    <row r="35" spans="2:15" x14ac:dyDescent="0.2">
      <c r="B35" s="15" t="s">
        <v>533</v>
      </c>
      <c r="C35" s="10" t="s">
        <v>599</v>
      </c>
      <c r="D35" s="10" t="s">
        <v>533</v>
      </c>
      <c r="E35" s="10" t="s">
        <v>21</v>
      </c>
      <c r="F35" s="8" t="s">
        <v>93</v>
      </c>
      <c r="G35" s="24"/>
      <c r="H35" s="24"/>
      <c r="I35" s="24"/>
      <c r="J35" s="24"/>
      <c r="K35" s="24"/>
      <c r="L35" s="24"/>
      <c r="M35" s="24"/>
      <c r="N35" s="24"/>
      <c r="O35" s="24"/>
    </row>
    <row r="36" spans="2:15" x14ac:dyDescent="0.2">
      <c r="B36" s="15" t="s">
        <v>536</v>
      </c>
      <c r="C36" s="10" t="s">
        <v>599</v>
      </c>
      <c r="D36" s="10" t="s">
        <v>537</v>
      </c>
      <c r="E36" s="10" t="s">
        <v>21</v>
      </c>
      <c r="F36" s="8" t="s">
        <v>95</v>
      </c>
      <c r="G36" s="24"/>
      <c r="H36" s="24"/>
      <c r="I36" s="24"/>
      <c r="J36" s="24"/>
      <c r="K36" s="24"/>
      <c r="L36" s="24"/>
      <c r="M36" s="24"/>
      <c r="N36" s="24"/>
      <c r="O36" s="24"/>
    </row>
    <row r="37" spans="2:15" x14ac:dyDescent="0.2">
      <c r="B37" s="15" t="s">
        <v>538</v>
      </c>
      <c r="C37" s="10" t="s">
        <v>599</v>
      </c>
      <c r="D37" s="10" t="s">
        <v>539</v>
      </c>
      <c r="E37" s="10" t="s">
        <v>21</v>
      </c>
      <c r="F37" s="8" t="s">
        <v>97</v>
      </c>
      <c r="G37" s="24"/>
      <c r="H37" s="24"/>
      <c r="I37" s="24"/>
      <c r="J37" s="24"/>
      <c r="K37" s="24"/>
      <c r="L37" s="24"/>
      <c r="M37" s="24"/>
      <c r="N37" s="24"/>
      <c r="O37" s="24"/>
    </row>
    <row r="38" spans="2:15" x14ac:dyDescent="0.2">
      <c r="B38" s="15" t="s">
        <v>542</v>
      </c>
      <c r="C38" s="10" t="s">
        <v>599</v>
      </c>
      <c r="D38" s="10" t="s">
        <v>21</v>
      </c>
      <c r="E38" s="10" t="s">
        <v>543</v>
      </c>
      <c r="F38" s="8" t="s">
        <v>99</v>
      </c>
      <c r="G38" s="24"/>
      <c r="H38" s="24"/>
      <c r="I38" s="24"/>
      <c r="J38" s="24"/>
      <c r="K38" s="24"/>
      <c r="L38" s="24"/>
      <c r="M38" s="24"/>
      <c r="N38" s="24"/>
      <c r="O38" s="24"/>
    </row>
    <row r="39" spans="2:15" x14ac:dyDescent="0.2">
      <c r="B39" s="15" t="s">
        <v>544</v>
      </c>
      <c r="C39" s="10" t="s">
        <v>599</v>
      </c>
      <c r="D39" s="10" t="s">
        <v>21</v>
      </c>
      <c r="E39" s="10" t="s">
        <v>545</v>
      </c>
      <c r="F39" s="8" t="s">
        <v>101</v>
      </c>
      <c r="G39" s="24"/>
      <c r="H39" s="24"/>
      <c r="I39" s="24"/>
      <c r="J39" s="24"/>
      <c r="K39" s="24"/>
      <c r="L39" s="24"/>
      <c r="M39" s="24"/>
      <c r="N39" s="24"/>
      <c r="O39" s="24"/>
    </row>
    <row r="40" spans="2:15" x14ac:dyDescent="0.2">
      <c r="B40" s="15" t="s">
        <v>548</v>
      </c>
      <c r="C40" s="10" t="s">
        <v>599</v>
      </c>
      <c r="D40" s="10" t="s">
        <v>549</v>
      </c>
      <c r="E40" s="10" t="s">
        <v>21</v>
      </c>
      <c r="F40" s="8" t="s">
        <v>103</v>
      </c>
      <c r="G40" s="24"/>
      <c r="H40" s="24"/>
      <c r="I40" s="24"/>
      <c r="J40" s="24"/>
      <c r="K40" s="24"/>
      <c r="L40" s="24"/>
      <c r="M40" s="24"/>
      <c r="N40" s="24"/>
      <c r="O40" s="24"/>
    </row>
  </sheetData>
  <printOptions gridLines="1" gridLinesSet="0"/>
  <pageMargins left="0" right="0" top="0" bottom="0" header="0" footer="0"/>
  <pageSetup paperSize="9" fitToHeight="0" orientation="portrait"/>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indexed="23"/>
  </sheetPr>
  <dimension ref="A1:M56"/>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8554687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602</v>
      </c>
      <c r="F1" s="12" t="s">
        <v>1734</v>
      </c>
    </row>
    <row r="5" spans="1:13" s="13" customFormat="1" x14ac:dyDescent="0.25"/>
    <row r="6" spans="1:13" s="13" customFormat="1" ht="33.75" x14ac:dyDescent="0.25">
      <c r="G6" s="6" t="s">
        <v>9</v>
      </c>
      <c r="H6" s="6"/>
      <c r="I6" s="6"/>
      <c r="J6" s="6"/>
      <c r="K6" s="6"/>
      <c r="L6" s="6"/>
      <c r="M6" s="6" t="s">
        <v>603</v>
      </c>
    </row>
    <row r="7" spans="1:13" s="13" customFormat="1" ht="33.75" x14ac:dyDescent="0.25">
      <c r="G7" s="6" t="s">
        <v>604</v>
      </c>
      <c r="H7" s="6" t="s">
        <v>605</v>
      </c>
      <c r="I7" s="6" t="s">
        <v>606</v>
      </c>
      <c r="J7" s="6" t="s">
        <v>607</v>
      </c>
      <c r="K7" s="6" t="s">
        <v>608</v>
      </c>
      <c r="L7" s="6" t="s">
        <v>83</v>
      </c>
      <c r="M7" s="6"/>
    </row>
    <row r="8" spans="1:13" hidden="1" x14ac:dyDescent="0.2">
      <c r="G8" s="10" t="s">
        <v>9</v>
      </c>
      <c r="H8" s="10" t="s">
        <v>9</v>
      </c>
      <c r="I8" s="10" t="s">
        <v>9</v>
      </c>
      <c r="J8" s="10" t="s">
        <v>9</v>
      </c>
      <c r="K8" s="10" t="s">
        <v>9</v>
      </c>
      <c r="L8" s="10" t="s">
        <v>9</v>
      </c>
      <c r="M8" s="10"/>
    </row>
    <row r="9" spans="1:13" hidden="1" x14ac:dyDescent="0.2">
      <c r="G9" s="10" t="s">
        <v>125</v>
      </c>
      <c r="H9" s="10" t="s">
        <v>138</v>
      </c>
      <c r="I9" s="10" t="s">
        <v>140</v>
      </c>
      <c r="J9" s="10" t="s">
        <v>131</v>
      </c>
      <c r="K9" s="10" t="s">
        <v>142</v>
      </c>
      <c r="L9" s="10" t="s">
        <v>83</v>
      </c>
      <c r="M9" s="10" t="s">
        <v>609</v>
      </c>
    </row>
    <row r="10" spans="1:13" hidden="1" x14ac:dyDescent="0.2">
      <c r="G10" s="10" t="s">
        <v>122</v>
      </c>
      <c r="H10" s="10" t="s">
        <v>122</v>
      </c>
      <c r="I10" s="10" t="s">
        <v>122</v>
      </c>
      <c r="J10" s="10" t="s">
        <v>122</v>
      </c>
      <c r="K10" s="10" t="s">
        <v>122</v>
      </c>
      <c r="L10" s="10" t="s">
        <v>122</v>
      </c>
      <c r="M10" s="10" t="s">
        <v>122</v>
      </c>
    </row>
    <row r="11" spans="1:13" x14ac:dyDescent="0.2">
      <c r="F11" s="7" t="s">
        <v>1732</v>
      </c>
      <c r="G11" s="8" t="s">
        <v>2</v>
      </c>
      <c r="H11" s="8" t="s">
        <v>7</v>
      </c>
      <c r="I11" s="8" t="s">
        <v>22</v>
      </c>
      <c r="J11" s="8" t="s">
        <v>610</v>
      </c>
      <c r="K11" s="8" t="s">
        <v>611</v>
      </c>
      <c r="L11" s="8" t="s">
        <v>612</v>
      </c>
      <c r="M11" s="8" t="s">
        <v>25</v>
      </c>
    </row>
    <row r="12" spans="1:13" x14ac:dyDescent="0.2">
      <c r="B12" s="10" t="s">
        <v>29</v>
      </c>
      <c r="C12" s="10"/>
      <c r="D12" s="10"/>
      <c r="E12" s="10" t="s">
        <v>29</v>
      </c>
      <c r="F12" s="8" t="s">
        <v>2</v>
      </c>
      <c r="G12" s="23" t="str">
        <f>IF('F_01.02'!I12&lt;&gt;0,'F_01.02'!I12,"")</f>
        <v/>
      </c>
      <c r="H12" s="17" t="s">
        <v>1733</v>
      </c>
      <c r="I12" s="17" t="s">
        <v>1733</v>
      </c>
      <c r="J12" s="17" t="s">
        <v>1733</v>
      </c>
      <c r="K12" s="17" t="s">
        <v>1733</v>
      </c>
      <c r="L12" s="23" t="str">
        <f>IF('F_01.02'!I35&lt;&gt;0,'F_01.02'!I35,"")</f>
        <v/>
      </c>
      <c r="M12" s="17" t="s">
        <v>1733</v>
      </c>
    </row>
    <row r="13" spans="1:13" x14ac:dyDescent="0.2">
      <c r="B13" s="10" t="s">
        <v>127</v>
      </c>
      <c r="C13" s="10"/>
      <c r="D13" s="10"/>
      <c r="E13" s="10" t="s">
        <v>127</v>
      </c>
      <c r="F13" s="8" t="s">
        <v>7</v>
      </c>
      <c r="G13" s="23" t="str">
        <f>IF(SUM(G14:G15)&lt;&gt;0,SUM(G14:G15),"")</f>
        <v/>
      </c>
      <c r="H13" s="17" t="s">
        <v>1733</v>
      </c>
      <c r="I13" s="17" t="s">
        <v>1733</v>
      </c>
      <c r="J13" s="17" t="s">
        <v>1733</v>
      </c>
      <c r="K13" s="17" t="s">
        <v>1733</v>
      </c>
      <c r="L13" s="17" t="s">
        <v>1733</v>
      </c>
      <c r="M13" s="17" t="s">
        <v>1733</v>
      </c>
    </row>
    <row r="14" spans="1:13" x14ac:dyDescent="0.2">
      <c r="B14" s="15" t="s">
        <v>31</v>
      </c>
      <c r="C14" s="10"/>
      <c r="D14" s="10" t="s">
        <v>31</v>
      </c>
      <c r="E14" s="10" t="s">
        <v>127</v>
      </c>
      <c r="F14" s="8" t="s">
        <v>22</v>
      </c>
      <c r="G14" s="24"/>
      <c r="H14" s="17" t="s">
        <v>1733</v>
      </c>
      <c r="I14" s="17" t="s">
        <v>1733</v>
      </c>
      <c r="J14" s="17" t="s">
        <v>1733</v>
      </c>
      <c r="K14" s="17" t="s">
        <v>1733</v>
      </c>
      <c r="L14" s="17" t="s">
        <v>1733</v>
      </c>
      <c r="M14" s="17" t="s">
        <v>1733</v>
      </c>
    </row>
    <row r="15" spans="1:13" x14ac:dyDescent="0.2">
      <c r="B15" s="15" t="s">
        <v>33</v>
      </c>
      <c r="C15" s="10"/>
      <c r="D15" s="10" t="s">
        <v>33</v>
      </c>
      <c r="E15" s="10" t="s">
        <v>127</v>
      </c>
      <c r="F15" s="8" t="s">
        <v>25</v>
      </c>
      <c r="G15" s="24"/>
      <c r="H15" s="17" t="s">
        <v>1733</v>
      </c>
      <c r="I15" s="17" t="s">
        <v>1733</v>
      </c>
      <c r="J15" s="17" t="s">
        <v>1733</v>
      </c>
      <c r="K15" s="17" t="s">
        <v>1733</v>
      </c>
      <c r="L15" s="17" t="s">
        <v>1733</v>
      </c>
      <c r="M15" s="17" t="s">
        <v>1733</v>
      </c>
    </row>
    <row r="16" spans="1:13" x14ac:dyDescent="0.2">
      <c r="B16" s="10" t="s">
        <v>128</v>
      </c>
      <c r="C16" s="10"/>
      <c r="D16" s="10"/>
      <c r="E16" s="10" t="s">
        <v>128</v>
      </c>
      <c r="F16" s="8" t="s">
        <v>28</v>
      </c>
      <c r="G16" s="23" t="str">
        <f>IF(SUM(G17,G22,G27,G32,G37,G42)&lt;&gt;0,SUM(G17,G22,G27,G32,G37,G42),"")</f>
        <v/>
      </c>
      <c r="H16" s="23" t="str">
        <f>IF(SUM(H17,H22,H27,H32,H37,H42)&lt;&gt;0,SUM(H17,H22,H27,H32,H37,H42),"")</f>
        <v/>
      </c>
      <c r="I16" s="23" t="str">
        <f>IF(SUM(I17,I22,I27,I32,I37,I42)&lt;&gt;0,SUM(I17,I22,I27,I32,I37,I42),"")</f>
        <v/>
      </c>
      <c r="J16" s="17" t="s">
        <v>1733</v>
      </c>
      <c r="K16" s="17" t="s">
        <v>1733</v>
      </c>
      <c r="L16" s="17" t="s">
        <v>1733</v>
      </c>
      <c r="M16" s="24"/>
    </row>
    <row r="17" spans="2:13" x14ac:dyDescent="0.2">
      <c r="B17" s="15" t="s">
        <v>19</v>
      </c>
      <c r="C17" s="10"/>
      <c r="D17" s="10" t="s">
        <v>19</v>
      </c>
      <c r="E17" s="10" t="s">
        <v>128</v>
      </c>
      <c r="F17" s="8" t="s">
        <v>30</v>
      </c>
      <c r="G17" s="23" t="str">
        <f>IF(SUM(G18:G21)&lt;&gt;0,SUM(G18:G21),"")</f>
        <v/>
      </c>
      <c r="H17" s="23" t="str">
        <f>IF(SUM(H18:H21)&lt;&gt;0,SUM(H18:H21),"")</f>
        <v/>
      </c>
      <c r="I17" s="23" t="str">
        <f>IF(SUM(I18:I21)&lt;&gt;0,SUM(I18:I21),"")</f>
        <v/>
      </c>
      <c r="J17" s="17" t="s">
        <v>1733</v>
      </c>
      <c r="K17" s="17" t="s">
        <v>1733</v>
      </c>
      <c r="L17" s="17" t="s">
        <v>1733</v>
      </c>
      <c r="M17" s="17" t="s">
        <v>1733</v>
      </c>
    </row>
    <row r="18" spans="2:13" x14ac:dyDescent="0.2">
      <c r="B18" s="16" t="s">
        <v>613</v>
      </c>
      <c r="C18" s="10" t="s">
        <v>19</v>
      </c>
      <c r="D18" s="10" t="s">
        <v>613</v>
      </c>
      <c r="E18" s="10" t="s">
        <v>128</v>
      </c>
      <c r="F18" s="8" t="s">
        <v>32</v>
      </c>
      <c r="G18" s="24"/>
      <c r="H18" s="24"/>
      <c r="I18" s="24"/>
      <c r="J18" s="17" t="s">
        <v>1733</v>
      </c>
      <c r="K18" s="17" t="s">
        <v>1733</v>
      </c>
      <c r="L18" s="17" t="s">
        <v>1733</v>
      </c>
      <c r="M18" s="17" t="s">
        <v>1733</v>
      </c>
    </row>
    <row r="19" spans="2:13" x14ac:dyDescent="0.2">
      <c r="B19" s="16" t="s">
        <v>614</v>
      </c>
      <c r="C19" s="10" t="s">
        <v>19</v>
      </c>
      <c r="D19" s="10" t="s">
        <v>615</v>
      </c>
      <c r="E19" s="10" t="s">
        <v>128</v>
      </c>
      <c r="F19" s="8" t="s">
        <v>34</v>
      </c>
      <c r="G19" s="24"/>
      <c r="H19" s="24"/>
      <c r="I19" s="24"/>
      <c r="J19" s="17" t="s">
        <v>1733</v>
      </c>
      <c r="K19" s="17" t="s">
        <v>1733</v>
      </c>
      <c r="L19" s="17" t="s">
        <v>1733</v>
      </c>
      <c r="M19" s="17" t="s">
        <v>1733</v>
      </c>
    </row>
    <row r="20" spans="2:13" x14ac:dyDescent="0.2">
      <c r="B20" s="16" t="s">
        <v>616</v>
      </c>
      <c r="C20" s="10" t="s">
        <v>19</v>
      </c>
      <c r="D20" s="10" t="s">
        <v>617</v>
      </c>
      <c r="E20" s="10" t="s">
        <v>128</v>
      </c>
      <c r="F20" s="8" t="s">
        <v>35</v>
      </c>
      <c r="G20" s="24"/>
      <c r="H20" s="24"/>
      <c r="I20" s="24"/>
      <c r="J20" s="17" t="s">
        <v>1733</v>
      </c>
      <c r="K20" s="17" t="s">
        <v>1733</v>
      </c>
      <c r="L20" s="17" t="s">
        <v>1733</v>
      </c>
      <c r="M20" s="17" t="s">
        <v>1733</v>
      </c>
    </row>
    <row r="21" spans="2:13" x14ac:dyDescent="0.2">
      <c r="B21" s="16" t="s">
        <v>618</v>
      </c>
      <c r="C21" s="10" t="s">
        <v>19</v>
      </c>
      <c r="D21" s="10" t="s">
        <v>618</v>
      </c>
      <c r="E21" s="10" t="s">
        <v>128</v>
      </c>
      <c r="F21" s="8" t="s">
        <v>49</v>
      </c>
      <c r="G21" s="24"/>
      <c r="H21" s="24"/>
      <c r="I21" s="24"/>
      <c r="J21" s="17" t="s">
        <v>1733</v>
      </c>
      <c r="K21" s="17" t="s">
        <v>1733</v>
      </c>
      <c r="L21" s="17" t="s">
        <v>1733</v>
      </c>
      <c r="M21" s="17" t="s">
        <v>1733</v>
      </c>
    </row>
    <row r="22" spans="2:13" x14ac:dyDescent="0.2">
      <c r="B22" s="15" t="s">
        <v>484</v>
      </c>
      <c r="C22" s="10"/>
      <c r="D22" s="10" t="s">
        <v>484</v>
      </c>
      <c r="E22" s="10" t="s">
        <v>128</v>
      </c>
      <c r="F22" s="8" t="s">
        <v>50</v>
      </c>
      <c r="G22" s="23" t="str">
        <f>IF(SUM(G23:G26)&lt;&gt;0,SUM(G23:G26),"")</f>
        <v/>
      </c>
      <c r="H22" s="23" t="str">
        <f>IF(SUM(H23:H26)&lt;&gt;0,SUM(H23:H26),"")</f>
        <v/>
      </c>
      <c r="I22" s="23" t="str">
        <f>IF(SUM(I23:I26)&lt;&gt;0,SUM(I23:I26),"")</f>
        <v/>
      </c>
      <c r="J22" s="17" t="s">
        <v>1733</v>
      </c>
      <c r="K22" s="17" t="s">
        <v>1733</v>
      </c>
      <c r="L22" s="17" t="s">
        <v>1733</v>
      </c>
      <c r="M22" s="17" t="s">
        <v>1733</v>
      </c>
    </row>
    <row r="23" spans="2:13" x14ac:dyDescent="0.2">
      <c r="B23" s="16" t="s">
        <v>613</v>
      </c>
      <c r="C23" s="10" t="s">
        <v>484</v>
      </c>
      <c r="D23" s="10" t="s">
        <v>613</v>
      </c>
      <c r="E23" s="10" t="s">
        <v>128</v>
      </c>
      <c r="F23" s="8" t="s">
        <v>51</v>
      </c>
      <c r="G23" s="24"/>
      <c r="H23" s="24"/>
      <c r="I23" s="24"/>
      <c r="J23" s="17" t="s">
        <v>1733</v>
      </c>
      <c r="K23" s="17" t="s">
        <v>1733</v>
      </c>
      <c r="L23" s="17" t="s">
        <v>1733</v>
      </c>
      <c r="M23" s="17" t="s">
        <v>1733</v>
      </c>
    </row>
    <row r="24" spans="2:13" x14ac:dyDescent="0.2">
      <c r="B24" s="16" t="s">
        <v>614</v>
      </c>
      <c r="C24" s="10" t="s">
        <v>484</v>
      </c>
      <c r="D24" s="10" t="s">
        <v>615</v>
      </c>
      <c r="E24" s="10" t="s">
        <v>128</v>
      </c>
      <c r="F24" s="8" t="s">
        <v>52</v>
      </c>
      <c r="G24" s="24"/>
      <c r="H24" s="24"/>
      <c r="I24" s="24"/>
      <c r="J24" s="17" t="s">
        <v>1733</v>
      </c>
      <c r="K24" s="17" t="s">
        <v>1733</v>
      </c>
      <c r="L24" s="17" t="s">
        <v>1733</v>
      </c>
      <c r="M24" s="17" t="s">
        <v>1733</v>
      </c>
    </row>
    <row r="25" spans="2:13" x14ac:dyDescent="0.2">
      <c r="B25" s="16" t="s">
        <v>616</v>
      </c>
      <c r="C25" s="10" t="s">
        <v>484</v>
      </c>
      <c r="D25" s="10" t="s">
        <v>617</v>
      </c>
      <c r="E25" s="10" t="s">
        <v>128</v>
      </c>
      <c r="F25" s="8" t="s">
        <v>141</v>
      </c>
      <c r="G25" s="24"/>
      <c r="H25" s="24"/>
      <c r="I25" s="24"/>
      <c r="J25" s="17" t="s">
        <v>1733</v>
      </c>
      <c r="K25" s="17" t="s">
        <v>1733</v>
      </c>
      <c r="L25" s="17" t="s">
        <v>1733</v>
      </c>
      <c r="M25" s="17" t="s">
        <v>1733</v>
      </c>
    </row>
    <row r="26" spans="2:13" x14ac:dyDescent="0.2">
      <c r="B26" s="16" t="s">
        <v>618</v>
      </c>
      <c r="C26" s="10" t="s">
        <v>484</v>
      </c>
      <c r="D26" s="10" t="s">
        <v>618</v>
      </c>
      <c r="E26" s="10" t="s">
        <v>128</v>
      </c>
      <c r="F26" s="8" t="s">
        <v>143</v>
      </c>
      <c r="G26" s="24"/>
      <c r="H26" s="24"/>
      <c r="I26" s="24"/>
      <c r="J26" s="17" t="s">
        <v>1733</v>
      </c>
      <c r="K26" s="17" t="s">
        <v>1733</v>
      </c>
      <c r="L26" s="17" t="s">
        <v>1733</v>
      </c>
      <c r="M26" s="17" t="s">
        <v>1733</v>
      </c>
    </row>
    <row r="27" spans="2:13" x14ac:dyDescent="0.2">
      <c r="B27" s="15" t="s">
        <v>24</v>
      </c>
      <c r="C27" s="10"/>
      <c r="D27" s="10" t="s">
        <v>24</v>
      </c>
      <c r="E27" s="10" t="s">
        <v>128</v>
      </c>
      <c r="F27" s="8" t="s">
        <v>144</v>
      </c>
      <c r="G27" s="23" t="str">
        <f>IF(SUM(G28:G31)&lt;&gt;0,SUM(G28:G31),"")</f>
        <v/>
      </c>
      <c r="H27" s="23" t="str">
        <f>IF(SUM(H28:H31)&lt;&gt;0,SUM(H28:H31),"")</f>
        <v/>
      </c>
      <c r="I27" s="23" t="str">
        <f>IF(SUM(I28:I31)&lt;&gt;0,SUM(I28:I31),"")</f>
        <v/>
      </c>
      <c r="J27" s="17" t="s">
        <v>1733</v>
      </c>
      <c r="K27" s="17" t="s">
        <v>1733</v>
      </c>
      <c r="L27" s="17" t="s">
        <v>1733</v>
      </c>
      <c r="M27" s="17" t="s">
        <v>1733</v>
      </c>
    </row>
    <row r="28" spans="2:13" x14ac:dyDescent="0.2">
      <c r="B28" s="16" t="s">
        <v>613</v>
      </c>
      <c r="C28" s="10" t="s">
        <v>24</v>
      </c>
      <c r="D28" s="10" t="s">
        <v>613</v>
      </c>
      <c r="E28" s="10" t="s">
        <v>128</v>
      </c>
      <c r="F28" s="8" t="s">
        <v>146</v>
      </c>
      <c r="G28" s="24"/>
      <c r="H28" s="24"/>
      <c r="I28" s="24"/>
      <c r="J28" s="17" t="s">
        <v>1733</v>
      </c>
      <c r="K28" s="17" t="s">
        <v>1733</v>
      </c>
      <c r="L28" s="17" t="s">
        <v>1733</v>
      </c>
      <c r="M28" s="17" t="s">
        <v>1733</v>
      </c>
    </row>
    <row r="29" spans="2:13" x14ac:dyDescent="0.2">
      <c r="B29" s="16" t="s">
        <v>614</v>
      </c>
      <c r="C29" s="10" t="s">
        <v>24</v>
      </c>
      <c r="D29" s="10" t="s">
        <v>615</v>
      </c>
      <c r="E29" s="10" t="s">
        <v>128</v>
      </c>
      <c r="F29" s="8" t="s">
        <v>151</v>
      </c>
      <c r="G29" s="24"/>
      <c r="H29" s="24"/>
      <c r="I29" s="24"/>
      <c r="J29" s="17" t="s">
        <v>1733</v>
      </c>
      <c r="K29" s="17" t="s">
        <v>1733</v>
      </c>
      <c r="L29" s="17" t="s">
        <v>1733</v>
      </c>
      <c r="M29" s="17" t="s">
        <v>1733</v>
      </c>
    </row>
    <row r="30" spans="2:13" x14ac:dyDescent="0.2">
      <c r="B30" s="16" t="s">
        <v>616</v>
      </c>
      <c r="C30" s="10" t="s">
        <v>24</v>
      </c>
      <c r="D30" s="10" t="s">
        <v>617</v>
      </c>
      <c r="E30" s="10" t="s">
        <v>128</v>
      </c>
      <c r="F30" s="8" t="s">
        <v>154</v>
      </c>
      <c r="G30" s="24"/>
      <c r="H30" s="24"/>
      <c r="I30" s="24"/>
      <c r="J30" s="17" t="s">
        <v>1733</v>
      </c>
      <c r="K30" s="17" t="s">
        <v>1733</v>
      </c>
      <c r="L30" s="17" t="s">
        <v>1733</v>
      </c>
      <c r="M30" s="17" t="s">
        <v>1733</v>
      </c>
    </row>
    <row r="31" spans="2:13" x14ac:dyDescent="0.2">
      <c r="B31" s="16" t="s">
        <v>618</v>
      </c>
      <c r="C31" s="10" t="s">
        <v>24</v>
      </c>
      <c r="D31" s="10" t="s">
        <v>618</v>
      </c>
      <c r="E31" s="10" t="s">
        <v>128</v>
      </c>
      <c r="F31" s="8" t="s">
        <v>156</v>
      </c>
      <c r="G31" s="24"/>
      <c r="H31" s="24"/>
      <c r="I31" s="24"/>
      <c r="J31" s="17" t="s">
        <v>1733</v>
      </c>
      <c r="K31" s="17" t="s">
        <v>1733</v>
      </c>
      <c r="L31" s="17" t="s">
        <v>1733</v>
      </c>
      <c r="M31" s="17" t="s">
        <v>1733</v>
      </c>
    </row>
    <row r="32" spans="2:13" x14ac:dyDescent="0.2">
      <c r="B32" s="15" t="s">
        <v>485</v>
      </c>
      <c r="C32" s="10"/>
      <c r="D32" s="10" t="s">
        <v>481</v>
      </c>
      <c r="E32" s="10" t="s">
        <v>128</v>
      </c>
      <c r="F32" s="8" t="s">
        <v>158</v>
      </c>
      <c r="G32" s="23" t="str">
        <f>IF(SUM(G33:G36)&lt;&gt;0,SUM(G33:G36),"")</f>
        <v/>
      </c>
      <c r="H32" s="23" t="str">
        <f>IF(SUM(H33:H36)&lt;&gt;0,SUM(H33:H36),"")</f>
        <v/>
      </c>
      <c r="I32" s="23" t="str">
        <f>IF(SUM(I33:I36)&lt;&gt;0,SUM(I33:I36),"")</f>
        <v/>
      </c>
      <c r="J32" s="17" t="s">
        <v>1733</v>
      </c>
      <c r="K32" s="17" t="s">
        <v>1733</v>
      </c>
      <c r="L32" s="17" t="s">
        <v>1733</v>
      </c>
      <c r="M32" s="17" t="s">
        <v>1733</v>
      </c>
    </row>
    <row r="33" spans="2:13" x14ac:dyDescent="0.2">
      <c r="B33" s="16" t="s">
        <v>613</v>
      </c>
      <c r="C33" s="10" t="s">
        <v>481</v>
      </c>
      <c r="D33" s="10" t="s">
        <v>613</v>
      </c>
      <c r="E33" s="10" t="s">
        <v>128</v>
      </c>
      <c r="F33" s="8" t="s">
        <v>161</v>
      </c>
      <c r="G33" s="24"/>
      <c r="H33" s="24"/>
      <c r="I33" s="24"/>
      <c r="J33" s="17" t="s">
        <v>1733</v>
      </c>
      <c r="K33" s="17" t="s">
        <v>1733</v>
      </c>
      <c r="L33" s="17" t="s">
        <v>1733</v>
      </c>
      <c r="M33" s="17" t="s">
        <v>1733</v>
      </c>
    </row>
    <row r="34" spans="2:13" x14ac:dyDescent="0.2">
      <c r="B34" s="16" t="s">
        <v>614</v>
      </c>
      <c r="C34" s="10" t="s">
        <v>481</v>
      </c>
      <c r="D34" s="10" t="s">
        <v>615</v>
      </c>
      <c r="E34" s="10" t="s">
        <v>128</v>
      </c>
      <c r="F34" s="8" t="s">
        <v>164</v>
      </c>
      <c r="G34" s="24"/>
      <c r="H34" s="24"/>
      <c r="I34" s="24"/>
      <c r="J34" s="17" t="s">
        <v>1733</v>
      </c>
      <c r="K34" s="17" t="s">
        <v>1733</v>
      </c>
      <c r="L34" s="17" t="s">
        <v>1733</v>
      </c>
      <c r="M34" s="17" t="s">
        <v>1733</v>
      </c>
    </row>
    <row r="35" spans="2:13" x14ac:dyDescent="0.2">
      <c r="B35" s="16" t="s">
        <v>616</v>
      </c>
      <c r="C35" s="10" t="s">
        <v>481</v>
      </c>
      <c r="D35" s="10" t="s">
        <v>617</v>
      </c>
      <c r="E35" s="10" t="s">
        <v>128</v>
      </c>
      <c r="F35" s="8" t="s">
        <v>84</v>
      </c>
      <c r="G35" s="24"/>
      <c r="H35" s="24"/>
      <c r="I35" s="24"/>
      <c r="J35" s="17" t="s">
        <v>1733</v>
      </c>
      <c r="K35" s="17" t="s">
        <v>1733</v>
      </c>
      <c r="L35" s="17" t="s">
        <v>1733</v>
      </c>
      <c r="M35" s="17" t="s">
        <v>1733</v>
      </c>
    </row>
    <row r="36" spans="2:13" x14ac:dyDescent="0.2">
      <c r="B36" s="16" t="s">
        <v>618</v>
      </c>
      <c r="C36" s="10" t="s">
        <v>481</v>
      </c>
      <c r="D36" s="10" t="s">
        <v>618</v>
      </c>
      <c r="E36" s="10" t="s">
        <v>128</v>
      </c>
      <c r="F36" s="8" t="s">
        <v>91</v>
      </c>
      <c r="G36" s="24"/>
      <c r="H36" s="24"/>
      <c r="I36" s="24"/>
      <c r="J36" s="17" t="s">
        <v>1733</v>
      </c>
      <c r="K36" s="17" t="s">
        <v>1733</v>
      </c>
      <c r="L36" s="17" t="s">
        <v>1733</v>
      </c>
      <c r="M36" s="17" t="s">
        <v>1733</v>
      </c>
    </row>
    <row r="37" spans="2:13" x14ac:dyDescent="0.2">
      <c r="B37" s="15" t="s">
        <v>483</v>
      </c>
      <c r="C37" s="10"/>
      <c r="D37" s="10" t="s">
        <v>483</v>
      </c>
      <c r="E37" s="10" t="s">
        <v>128</v>
      </c>
      <c r="F37" s="8" t="s">
        <v>93</v>
      </c>
      <c r="G37" s="23" t="str">
        <f>IF(SUM(G38:G41)&lt;&gt;0,SUM(G38:G41),"")</f>
        <v/>
      </c>
      <c r="H37" s="23" t="str">
        <f>IF(SUM(H38:H41)&lt;&gt;0,SUM(H38:H41),"")</f>
        <v/>
      </c>
      <c r="I37" s="23" t="str">
        <f>IF(SUM(I38:I41)&lt;&gt;0,SUM(I38:I41),"")</f>
        <v/>
      </c>
      <c r="J37" s="17" t="s">
        <v>1733</v>
      </c>
      <c r="K37" s="17" t="s">
        <v>1733</v>
      </c>
      <c r="L37" s="17" t="s">
        <v>1733</v>
      </c>
      <c r="M37" s="17" t="s">
        <v>1733</v>
      </c>
    </row>
    <row r="38" spans="2:13" x14ac:dyDescent="0.2">
      <c r="B38" s="16" t="s">
        <v>613</v>
      </c>
      <c r="C38" s="10" t="s">
        <v>483</v>
      </c>
      <c r="D38" s="10" t="s">
        <v>613</v>
      </c>
      <c r="E38" s="10" t="s">
        <v>128</v>
      </c>
      <c r="F38" s="8" t="s">
        <v>95</v>
      </c>
      <c r="G38" s="24"/>
      <c r="H38" s="24"/>
      <c r="I38" s="24"/>
      <c r="J38" s="17" t="s">
        <v>1733</v>
      </c>
      <c r="K38" s="17" t="s">
        <v>1733</v>
      </c>
      <c r="L38" s="17" t="s">
        <v>1733</v>
      </c>
      <c r="M38" s="17" t="s">
        <v>1733</v>
      </c>
    </row>
    <row r="39" spans="2:13" x14ac:dyDescent="0.2">
      <c r="B39" s="16" t="s">
        <v>614</v>
      </c>
      <c r="C39" s="10" t="s">
        <v>483</v>
      </c>
      <c r="D39" s="10" t="s">
        <v>615</v>
      </c>
      <c r="E39" s="10" t="s">
        <v>128</v>
      </c>
      <c r="F39" s="8" t="s">
        <v>97</v>
      </c>
      <c r="G39" s="24"/>
      <c r="H39" s="24"/>
      <c r="I39" s="24"/>
      <c r="J39" s="17" t="s">
        <v>1733</v>
      </c>
      <c r="K39" s="17" t="s">
        <v>1733</v>
      </c>
      <c r="L39" s="17" t="s">
        <v>1733</v>
      </c>
      <c r="M39" s="17" t="s">
        <v>1733</v>
      </c>
    </row>
    <row r="40" spans="2:13" x14ac:dyDescent="0.2">
      <c r="B40" s="16" t="s">
        <v>616</v>
      </c>
      <c r="C40" s="10" t="s">
        <v>483</v>
      </c>
      <c r="D40" s="10" t="s">
        <v>617</v>
      </c>
      <c r="E40" s="10" t="s">
        <v>128</v>
      </c>
      <c r="F40" s="8" t="s">
        <v>99</v>
      </c>
      <c r="G40" s="24"/>
      <c r="H40" s="24"/>
      <c r="I40" s="24"/>
      <c r="J40" s="17" t="s">
        <v>1733</v>
      </c>
      <c r="K40" s="17" t="s">
        <v>1733</v>
      </c>
      <c r="L40" s="17" t="s">
        <v>1733</v>
      </c>
      <c r="M40" s="17" t="s">
        <v>1733</v>
      </c>
    </row>
    <row r="41" spans="2:13" x14ac:dyDescent="0.2">
      <c r="B41" s="16" t="s">
        <v>618</v>
      </c>
      <c r="C41" s="10" t="s">
        <v>483</v>
      </c>
      <c r="D41" s="10" t="s">
        <v>618</v>
      </c>
      <c r="E41" s="10" t="s">
        <v>128</v>
      </c>
      <c r="F41" s="8" t="s">
        <v>101</v>
      </c>
      <c r="G41" s="24"/>
      <c r="H41" s="24"/>
      <c r="I41" s="24"/>
      <c r="J41" s="17" t="s">
        <v>1733</v>
      </c>
      <c r="K41" s="17" t="s">
        <v>1733</v>
      </c>
      <c r="L41" s="17" t="s">
        <v>1733</v>
      </c>
      <c r="M41" s="17" t="s">
        <v>1733</v>
      </c>
    </row>
    <row r="42" spans="2:13" x14ac:dyDescent="0.2">
      <c r="B42" s="15" t="s">
        <v>486</v>
      </c>
      <c r="C42" s="10"/>
      <c r="D42" s="10" t="s">
        <v>486</v>
      </c>
      <c r="E42" s="10" t="s">
        <v>128</v>
      </c>
      <c r="F42" s="8" t="s">
        <v>103</v>
      </c>
      <c r="G42" s="23" t="str">
        <f>IF(SUM(G43:G46)&lt;&gt;0,SUM(G43:G46),"")</f>
        <v/>
      </c>
      <c r="H42" s="23" t="str">
        <f>IF(SUM(H43:H46)&lt;&gt;0,SUM(H43:H46),"")</f>
        <v/>
      </c>
      <c r="I42" s="23" t="str">
        <f>IF(SUM(I43:I46)&lt;&gt;0,SUM(I43:I46),"")</f>
        <v/>
      </c>
      <c r="J42" s="17" t="s">
        <v>1733</v>
      </c>
      <c r="K42" s="17" t="s">
        <v>1733</v>
      </c>
      <c r="L42" s="17" t="s">
        <v>1733</v>
      </c>
      <c r="M42" s="17" t="s">
        <v>1733</v>
      </c>
    </row>
    <row r="43" spans="2:13" x14ac:dyDescent="0.2">
      <c r="B43" s="16" t="s">
        <v>613</v>
      </c>
      <c r="C43" s="10" t="s">
        <v>486</v>
      </c>
      <c r="D43" s="10" t="s">
        <v>613</v>
      </c>
      <c r="E43" s="10" t="s">
        <v>128</v>
      </c>
      <c r="F43" s="8" t="s">
        <v>106</v>
      </c>
      <c r="G43" s="24"/>
      <c r="H43" s="24"/>
      <c r="I43" s="24"/>
      <c r="J43" s="17" t="s">
        <v>1733</v>
      </c>
      <c r="K43" s="17" t="s">
        <v>1733</v>
      </c>
      <c r="L43" s="17" t="s">
        <v>1733</v>
      </c>
      <c r="M43" s="17" t="s">
        <v>1733</v>
      </c>
    </row>
    <row r="44" spans="2:13" x14ac:dyDescent="0.2">
      <c r="B44" s="16" t="s">
        <v>614</v>
      </c>
      <c r="C44" s="10" t="s">
        <v>486</v>
      </c>
      <c r="D44" s="10" t="s">
        <v>615</v>
      </c>
      <c r="E44" s="10" t="s">
        <v>128</v>
      </c>
      <c r="F44" s="8" t="s">
        <v>108</v>
      </c>
      <c r="G44" s="24"/>
      <c r="H44" s="24"/>
      <c r="I44" s="24"/>
      <c r="J44" s="17" t="s">
        <v>1733</v>
      </c>
      <c r="K44" s="17" t="s">
        <v>1733</v>
      </c>
      <c r="L44" s="17" t="s">
        <v>1733</v>
      </c>
      <c r="M44" s="17" t="s">
        <v>1733</v>
      </c>
    </row>
    <row r="45" spans="2:13" x14ac:dyDescent="0.2">
      <c r="B45" s="16" t="s">
        <v>616</v>
      </c>
      <c r="C45" s="10" t="s">
        <v>486</v>
      </c>
      <c r="D45" s="10" t="s">
        <v>617</v>
      </c>
      <c r="E45" s="10" t="s">
        <v>128</v>
      </c>
      <c r="F45" s="8" t="s">
        <v>110</v>
      </c>
      <c r="G45" s="24"/>
      <c r="H45" s="24"/>
      <c r="I45" s="24"/>
      <c r="J45" s="17" t="s">
        <v>1733</v>
      </c>
      <c r="K45" s="17" t="s">
        <v>1733</v>
      </c>
      <c r="L45" s="17" t="s">
        <v>1733</v>
      </c>
      <c r="M45" s="17" t="s">
        <v>1733</v>
      </c>
    </row>
    <row r="46" spans="2:13" x14ac:dyDescent="0.2">
      <c r="B46" s="16" t="s">
        <v>618</v>
      </c>
      <c r="C46" s="10" t="s">
        <v>486</v>
      </c>
      <c r="D46" s="10" t="s">
        <v>618</v>
      </c>
      <c r="E46" s="10" t="s">
        <v>128</v>
      </c>
      <c r="F46" s="8" t="s">
        <v>112</v>
      </c>
      <c r="G46" s="24"/>
      <c r="H46" s="24"/>
      <c r="I46" s="24"/>
      <c r="J46" s="17" t="s">
        <v>1733</v>
      </c>
      <c r="K46" s="17" t="s">
        <v>1733</v>
      </c>
      <c r="L46" s="17" t="s">
        <v>1733</v>
      </c>
      <c r="M46" s="17" t="s">
        <v>1733</v>
      </c>
    </row>
    <row r="47" spans="2:13" x14ac:dyDescent="0.2">
      <c r="B47" s="10" t="s">
        <v>129</v>
      </c>
      <c r="C47" s="10"/>
      <c r="D47" s="10"/>
      <c r="E47" s="10" t="s">
        <v>129</v>
      </c>
      <c r="F47" s="8" t="s">
        <v>115</v>
      </c>
      <c r="G47" s="23" t="str">
        <f>IF(SUM(G48:G52)&lt;&gt;0,SUM(G48:G52),"")</f>
        <v/>
      </c>
      <c r="H47" s="23" t="str">
        <f>IF(SUM(H48:H52)&lt;&gt;0,SUM(H48:H52),"")</f>
        <v/>
      </c>
      <c r="I47" s="23" t="str">
        <f>IF(SUM(I48:I52)&lt;&gt;0,SUM(I48:I52),"")</f>
        <v/>
      </c>
      <c r="J47" s="17" t="s">
        <v>1733</v>
      </c>
      <c r="K47" s="17" t="s">
        <v>1733</v>
      </c>
      <c r="L47" s="17" t="s">
        <v>1733</v>
      </c>
      <c r="M47" s="24"/>
    </row>
    <row r="48" spans="2:13" x14ac:dyDescent="0.2">
      <c r="B48" s="15" t="s">
        <v>619</v>
      </c>
      <c r="C48" s="10"/>
      <c r="D48" s="10" t="s">
        <v>619</v>
      </c>
      <c r="E48" s="10" t="s">
        <v>129</v>
      </c>
      <c r="F48" s="8" t="s">
        <v>118</v>
      </c>
      <c r="G48" s="24"/>
      <c r="H48" s="24"/>
      <c r="I48" s="24"/>
      <c r="J48" s="17" t="s">
        <v>1733</v>
      </c>
      <c r="K48" s="17" t="s">
        <v>1733</v>
      </c>
      <c r="L48" s="17" t="s">
        <v>1733</v>
      </c>
      <c r="M48" s="17" t="s">
        <v>1733</v>
      </c>
    </row>
    <row r="49" spans="2:13" x14ac:dyDescent="0.2">
      <c r="B49" s="15" t="s">
        <v>620</v>
      </c>
      <c r="C49" s="10"/>
      <c r="D49" s="10" t="s">
        <v>620</v>
      </c>
      <c r="E49" s="10" t="s">
        <v>129</v>
      </c>
      <c r="F49" s="8" t="s">
        <v>13</v>
      </c>
      <c r="G49" s="24"/>
      <c r="H49" s="24"/>
      <c r="I49" s="24"/>
      <c r="J49" s="17" t="s">
        <v>1733</v>
      </c>
      <c r="K49" s="17" t="s">
        <v>1733</v>
      </c>
      <c r="L49" s="17" t="s">
        <v>1733</v>
      </c>
      <c r="M49" s="17" t="s">
        <v>1733</v>
      </c>
    </row>
    <row r="50" spans="2:13" x14ac:dyDescent="0.2">
      <c r="B50" s="15" t="s">
        <v>621</v>
      </c>
      <c r="C50" s="10"/>
      <c r="D50" s="10" t="s">
        <v>621</v>
      </c>
      <c r="E50" s="10" t="s">
        <v>129</v>
      </c>
      <c r="F50" s="8" t="s">
        <v>74</v>
      </c>
      <c r="G50" s="24"/>
      <c r="H50" s="24"/>
      <c r="I50" s="24"/>
      <c r="J50" s="17" t="s">
        <v>1733</v>
      </c>
      <c r="K50" s="17" t="s">
        <v>1733</v>
      </c>
      <c r="L50" s="17" t="s">
        <v>1733</v>
      </c>
      <c r="M50" s="17" t="s">
        <v>1733</v>
      </c>
    </row>
    <row r="51" spans="2:13" x14ac:dyDescent="0.2">
      <c r="B51" s="15" t="s">
        <v>622</v>
      </c>
      <c r="C51" s="10"/>
      <c r="D51" s="10" t="s">
        <v>622</v>
      </c>
      <c r="E51" s="10" t="s">
        <v>129</v>
      </c>
      <c r="F51" s="8" t="s">
        <v>364</v>
      </c>
      <c r="G51" s="24"/>
      <c r="H51" s="24"/>
      <c r="I51" s="24"/>
      <c r="J51" s="17" t="s">
        <v>1733</v>
      </c>
      <c r="K51" s="17" t="s">
        <v>1733</v>
      </c>
      <c r="L51" s="17" t="s">
        <v>1733</v>
      </c>
      <c r="M51" s="17" t="s">
        <v>1733</v>
      </c>
    </row>
    <row r="52" spans="2:13" x14ac:dyDescent="0.2">
      <c r="B52" s="15" t="s">
        <v>623</v>
      </c>
      <c r="C52" s="10"/>
      <c r="D52" s="10" t="s">
        <v>624</v>
      </c>
      <c r="E52" s="10" t="s">
        <v>129</v>
      </c>
      <c r="F52" s="8" t="s">
        <v>366</v>
      </c>
      <c r="G52" s="23" t="str">
        <f>IF(G53+G54&lt;&gt;0,G53+G54,"")</f>
        <v/>
      </c>
      <c r="H52" s="23" t="str">
        <f>IF(H53+H54&lt;&gt;0,H53+H54,"")</f>
        <v/>
      </c>
      <c r="I52" s="23" t="str">
        <f>IF(I53+I54&lt;&gt;0,I53+I54,"")</f>
        <v/>
      </c>
      <c r="J52" s="17" t="s">
        <v>1733</v>
      </c>
      <c r="K52" s="17" t="s">
        <v>1733</v>
      </c>
      <c r="L52" s="17" t="s">
        <v>1733</v>
      </c>
      <c r="M52" s="17" t="s">
        <v>1733</v>
      </c>
    </row>
    <row r="53" spans="2:13" x14ac:dyDescent="0.2">
      <c r="B53" s="16" t="s">
        <v>625</v>
      </c>
      <c r="C53" s="10"/>
      <c r="D53" s="10" t="s">
        <v>626</v>
      </c>
      <c r="E53" s="10" t="s">
        <v>129</v>
      </c>
      <c r="F53" s="8" t="s">
        <v>370</v>
      </c>
      <c r="G53" s="24"/>
      <c r="H53" s="24"/>
      <c r="I53" s="24"/>
      <c r="J53" s="17" t="s">
        <v>1733</v>
      </c>
      <c r="K53" s="17" t="s">
        <v>1733</v>
      </c>
      <c r="L53" s="17" t="s">
        <v>1733</v>
      </c>
      <c r="M53" s="17" t="s">
        <v>1733</v>
      </c>
    </row>
    <row r="54" spans="2:13" x14ac:dyDescent="0.2">
      <c r="B54" s="16" t="s">
        <v>627</v>
      </c>
      <c r="C54" s="10"/>
      <c r="D54" s="10" t="s">
        <v>628</v>
      </c>
      <c r="E54" s="10" t="s">
        <v>129</v>
      </c>
      <c r="F54" s="8" t="s">
        <v>378</v>
      </c>
      <c r="G54" s="24"/>
      <c r="H54" s="24"/>
      <c r="I54" s="24"/>
      <c r="J54" s="17" t="s">
        <v>1733</v>
      </c>
      <c r="K54" s="17" t="s">
        <v>1733</v>
      </c>
      <c r="L54" s="17" t="s">
        <v>1733</v>
      </c>
      <c r="M54" s="17" t="s">
        <v>1733</v>
      </c>
    </row>
    <row r="55" spans="2:13" x14ac:dyDescent="0.2">
      <c r="B55" s="10" t="s">
        <v>130</v>
      </c>
      <c r="C55" s="10"/>
      <c r="D55" s="10"/>
      <c r="E55" s="10" t="s">
        <v>130</v>
      </c>
      <c r="F55" s="8" t="s">
        <v>384</v>
      </c>
      <c r="G55" s="23" t="str">
        <f>IF('F_01.02'!I16&lt;&gt;0,'F_01.02'!I16,"")</f>
        <v/>
      </c>
      <c r="H55" s="23" t="str">
        <f>IF('F_01.02'!I26&lt;&gt;0,'F_01.02'!I26,"")</f>
        <v/>
      </c>
      <c r="I55" s="23" t="str">
        <f>IF('F_01.02'!I30&lt;&gt;0,'F_01.02'!I30,"")</f>
        <v/>
      </c>
      <c r="J55" s="17" t="s">
        <v>1733</v>
      </c>
      <c r="K55" s="17" t="s">
        <v>1733</v>
      </c>
      <c r="L55" s="17" t="s">
        <v>1733</v>
      </c>
      <c r="M55" s="24"/>
    </row>
    <row r="56" spans="2:13" x14ac:dyDescent="0.2">
      <c r="B56" s="15" t="s">
        <v>629</v>
      </c>
      <c r="C56" s="10"/>
      <c r="D56" s="10" t="s">
        <v>630</v>
      </c>
      <c r="E56" s="10" t="s">
        <v>130</v>
      </c>
      <c r="F56" s="8" t="s">
        <v>631</v>
      </c>
      <c r="G56" s="17" t="s">
        <v>1733</v>
      </c>
      <c r="H56" s="17" t="s">
        <v>1733</v>
      </c>
      <c r="I56" s="24"/>
      <c r="J56" s="17" t="s">
        <v>1733</v>
      </c>
      <c r="K56" s="17" t="s">
        <v>1733</v>
      </c>
      <c r="L56" s="17" t="s">
        <v>1733</v>
      </c>
      <c r="M56" s="17" t="s">
        <v>1733</v>
      </c>
    </row>
  </sheetData>
  <printOptions gridLines="1" gridLinesSet="0"/>
  <pageMargins left="0" right="0" top="0" bottom="0" header="0" footer="0"/>
  <pageSetup paperSize="9" fitToHeight="0"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indexed="23"/>
  </sheetPr>
  <dimension ref="A1:K12"/>
  <sheetViews>
    <sheetView workbookViewId="0">
      <pane xSplit="4" ySplit="11" topLeftCell="E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4.42578125" style="11" bestFit="1" customWidth="1"/>
    <col min="3" max="3" width="9.140625" style="11" hidden="1" customWidth="1"/>
    <col min="4" max="4" width="8.7109375" style="14" customWidth="1"/>
    <col min="5" max="11" width="16.7109375" style="11" customWidth="1"/>
    <col min="12" max="16384" width="8.85546875" style="11"/>
  </cols>
  <sheetData>
    <row r="1" spans="1:11" ht="12" x14ac:dyDescent="0.2">
      <c r="A1" s="1" t="s">
        <v>632</v>
      </c>
      <c r="D1" s="11"/>
      <c r="F1" s="12" t="s">
        <v>1734</v>
      </c>
    </row>
    <row r="2" spans="1:11" x14ac:dyDescent="0.2">
      <c r="D2" s="11"/>
    </row>
    <row r="3" spans="1:11" x14ac:dyDescent="0.2">
      <c r="D3" s="11"/>
    </row>
    <row r="4" spans="1:11" x14ac:dyDescent="0.2">
      <c r="D4" s="11"/>
    </row>
    <row r="5" spans="1:11" s="13" customFormat="1" x14ac:dyDescent="0.25"/>
    <row r="6" spans="1:11" s="13" customFormat="1" ht="33.75" x14ac:dyDescent="0.25">
      <c r="E6" s="6" t="s">
        <v>9</v>
      </c>
      <c r="F6" s="6"/>
      <c r="G6" s="6"/>
      <c r="H6" s="6"/>
      <c r="I6" s="6"/>
      <c r="J6" s="6"/>
      <c r="K6" s="6" t="s">
        <v>603</v>
      </c>
    </row>
    <row r="7" spans="1:11" s="13" customFormat="1" ht="33.75" x14ac:dyDescent="0.25">
      <c r="E7" s="6" t="s">
        <v>604</v>
      </c>
      <c r="F7" s="6" t="s">
        <v>605</v>
      </c>
      <c r="G7" s="6" t="s">
        <v>606</v>
      </c>
      <c r="H7" s="6" t="s">
        <v>607</v>
      </c>
      <c r="I7" s="6" t="s">
        <v>608</v>
      </c>
      <c r="J7" s="6" t="s">
        <v>83</v>
      </c>
      <c r="K7" s="6"/>
    </row>
    <row r="8" spans="1:11" hidden="1" x14ac:dyDescent="0.2">
      <c r="D8" s="11"/>
      <c r="E8" s="10" t="s">
        <v>9</v>
      </c>
      <c r="F8" s="10" t="s">
        <v>9</v>
      </c>
      <c r="G8" s="10" t="s">
        <v>9</v>
      </c>
      <c r="H8" s="10" t="s">
        <v>9</v>
      </c>
      <c r="I8" s="10" t="s">
        <v>9</v>
      </c>
      <c r="J8" s="10" t="s">
        <v>9</v>
      </c>
      <c r="K8" s="10"/>
    </row>
    <row r="9" spans="1:11" hidden="1" x14ac:dyDescent="0.2">
      <c r="D9" s="11"/>
      <c r="E9" s="10" t="s">
        <v>125</v>
      </c>
      <c r="F9" s="10" t="s">
        <v>138</v>
      </c>
      <c r="G9" s="10" t="s">
        <v>140</v>
      </c>
      <c r="H9" s="10" t="s">
        <v>131</v>
      </c>
      <c r="I9" s="10" t="s">
        <v>142</v>
      </c>
      <c r="J9" s="10" t="s">
        <v>83</v>
      </c>
      <c r="K9" s="10" t="s">
        <v>609</v>
      </c>
    </row>
    <row r="10" spans="1:11" hidden="1" x14ac:dyDescent="0.2">
      <c r="D10" s="11"/>
      <c r="E10" s="10" t="s">
        <v>126</v>
      </c>
      <c r="F10" s="10" t="s">
        <v>139</v>
      </c>
      <c r="G10" s="10" t="s">
        <v>139</v>
      </c>
      <c r="H10" s="10" t="s">
        <v>126</v>
      </c>
      <c r="I10" s="10" t="s">
        <v>139</v>
      </c>
      <c r="J10" s="10" t="s">
        <v>29</v>
      </c>
      <c r="K10" s="10" t="s">
        <v>126</v>
      </c>
    </row>
    <row r="11" spans="1:11" x14ac:dyDescent="0.2">
      <c r="D11" s="7" t="s">
        <v>1732</v>
      </c>
      <c r="E11" s="8" t="s">
        <v>2</v>
      </c>
      <c r="F11" s="8" t="s">
        <v>7</v>
      </c>
      <c r="G11" s="8" t="s">
        <v>22</v>
      </c>
      <c r="H11" s="8" t="s">
        <v>610</v>
      </c>
      <c r="I11" s="8" t="s">
        <v>611</v>
      </c>
      <c r="J11" s="8" t="s">
        <v>612</v>
      </c>
      <c r="K11" s="8" t="s">
        <v>25</v>
      </c>
    </row>
    <row r="12" spans="1:11" x14ac:dyDescent="0.2">
      <c r="B12" s="21" t="s">
        <v>633</v>
      </c>
      <c r="C12" s="10" t="s">
        <v>122</v>
      </c>
      <c r="D12" s="8" t="s">
        <v>387</v>
      </c>
      <c r="E12" s="23" t="str">
        <f>IF(SUM('F_08.01.a'!G12,'F_08.01.a'!G13,'F_08.01.a'!G16,'F_08.01.a'!G47,'F_08.01.a'!G55)&lt;&gt;0,SUM('F_08.01.a'!G12,'F_08.01.a'!G13,'F_08.01.a'!G16,'F_08.01.a'!G47,'F_08.01.a'!G55),"")</f>
        <v/>
      </c>
      <c r="F12" s="23" t="str">
        <f>IF(SUM('F_08.01.a'!H16,'F_08.01.a'!H47,'F_08.01.a'!H55)&lt;&gt;0,SUM('F_08.01.a'!H16,'F_08.01.a'!H47,'F_08.01.a'!H55),"")</f>
        <v/>
      </c>
      <c r="G12" s="23" t="str">
        <f>IF(SUM('F_08.01.a'!I16,'F_08.01.a'!I47,'F_08.01.a'!I55)&lt;&gt;0,SUM('F_08.01.a'!I16,'F_08.01.a'!I47,'F_08.01.a'!I55),"")</f>
        <v/>
      </c>
      <c r="H12" s="17" t="s">
        <v>1733</v>
      </c>
      <c r="I12" s="17" t="s">
        <v>1733</v>
      </c>
      <c r="J12" s="23" t="str">
        <f>IF('F_08.01.a'!L12&lt;&gt;0,'F_08.01.a'!L12,"")</f>
        <v/>
      </c>
      <c r="K12" s="23" t="str">
        <f>IF('F_08.01.a'!M16+'F_08.01.a'!M47+'F_08.01.a'!M55&lt;&gt;0,'F_08.01.a'!M16+'F_08.01.a'!M47+'F_08.01.a'!M55,"")</f>
        <v/>
      </c>
    </row>
  </sheetData>
  <printOptions gridLines="1" gridLinesSet="0"/>
  <pageMargins left="0" right="0" top="0" bottom="0" header="0" footer="0"/>
  <pageSetup paperSize="9" fitToHeight="0" orientation="portrait"/>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indexed="23"/>
  </sheetPr>
  <dimension ref="A1:I13"/>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7109375" style="11" bestFit="1" customWidth="1"/>
    <col min="3" max="5" width="9.140625" style="11" hidden="1" customWidth="1"/>
    <col min="6" max="6" width="8.7109375" style="11" customWidth="1"/>
    <col min="7" max="9" width="16.7109375" style="11" customWidth="1"/>
    <col min="10" max="16384" width="8.85546875" style="11"/>
  </cols>
  <sheetData>
    <row r="1" spans="1:9" ht="12" x14ac:dyDescent="0.2">
      <c r="A1" s="1" t="s">
        <v>634</v>
      </c>
      <c r="F1" s="12" t="s">
        <v>1734</v>
      </c>
    </row>
    <row r="5" spans="1:9" s="13" customFormat="1" x14ac:dyDescent="0.25"/>
    <row r="6" spans="1:9" s="13" customFormat="1" x14ac:dyDescent="0.25">
      <c r="G6" s="6" t="s">
        <v>9</v>
      </c>
      <c r="H6" s="6"/>
      <c r="I6" s="6"/>
    </row>
    <row r="7" spans="1:9" s="13" customFormat="1" ht="33.75" x14ac:dyDescent="0.25">
      <c r="G7" s="6" t="s">
        <v>605</v>
      </c>
      <c r="H7" s="6" t="s">
        <v>635</v>
      </c>
      <c r="I7" s="6" t="s">
        <v>608</v>
      </c>
    </row>
    <row r="8" spans="1:9" hidden="1" x14ac:dyDescent="0.2">
      <c r="G8" s="10" t="s">
        <v>9</v>
      </c>
      <c r="H8" s="10" t="s">
        <v>9</v>
      </c>
      <c r="I8" s="10" t="s">
        <v>9</v>
      </c>
    </row>
    <row r="9" spans="1:9" hidden="1" x14ac:dyDescent="0.2">
      <c r="G9" s="10" t="s">
        <v>138</v>
      </c>
      <c r="H9" s="10" t="s">
        <v>140</v>
      </c>
      <c r="I9" s="10" t="s">
        <v>142</v>
      </c>
    </row>
    <row r="10" spans="1:9" x14ac:dyDescent="0.2">
      <c r="F10" s="7" t="s">
        <v>1732</v>
      </c>
      <c r="G10" s="8" t="s">
        <v>2</v>
      </c>
      <c r="H10" s="8" t="s">
        <v>7</v>
      </c>
      <c r="I10" s="8" t="s">
        <v>22</v>
      </c>
    </row>
    <row r="11" spans="1:9" x14ac:dyDescent="0.2">
      <c r="B11" s="10" t="s">
        <v>128</v>
      </c>
      <c r="C11" s="10" t="s">
        <v>122</v>
      </c>
      <c r="D11" s="10" t="s">
        <v>128</v>
      </c>
      <c r="E11" s="10" t="s">
        <v>517</v>
      </c>
      <c r="F11" s="8" t="s">
        <v>2</v>
      </c>
      <c r="G11" s="24"/>
      <c r="H11" s="24"/>
      <c r="I11" s="17" t="s">
        <v>1733</v>
      </c>
    </row>
    <row r="12" spans="1:9" x14ac:dyDescent="0.2">
      <c r="B12" s="10" t="s">
        <v>129</v>
      </c>
      <c r="C12" s="10" t="s">
        <v>122</v>
      </c>
      <c r="D12" s="10" t="s">
        <v>129</v>
      </c>
      <c r="E12" s="10" t="s">
        <v>517</v>
      </c>
      <c r="F12" s="8" t="s">
        <v>7</v>
      </c>
      <c r="G12" s="24"/>
      <c r="H12" s="24"/>
      <c r="I12" s="17" t="s">
        <v>1733</v>
      </c>
    </row>
    <row r="13" spans="1:9" x14ac:dyDescent="0.2">
      <c r="B13" s="10" t="s">
        <v>636</v>
      </c>
      <c r="C13" s="10" t="s">
        <v>122</v>
      </c>
      <c r="D13" s="10" t="s">
        <v>637</v>
      </c>
      <c r="E13" s="10" t="s">
        <v>517</v>
      </c>
      <c r="F13" s="8" t="s">
        <v>22</v>
      </c>
      <c r="G13" s="23" t="str">
        <f>IF(G12+G11&lt;&gt;0,G12+G11,"")</f>
        <v/>
      </c>
      <c r="H13" s="23" t="str">
        <f>IF(H12+H11&lt;&gt;0,H12+H11,"")</f>
        <v/>
      </c>
      <c r="I13" s="17" t="s">
        <v>1733</v>
      </c>
    </row>
  </sheetData>
  <printOptions gridLines="1" gridLinesSet="0"/>
  <pageMargins left="0" right="0" top="0" bottom="0" header="0" footer="0"/>
  <pageSetup paperSize="9" fitToHeight="0" orientation="portrait"/>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dimension ref="A1:O36"/>
  <sheetViews>
    <sheetView workbookViewId="0">
      <pane xSplit="5" ySplit="12" topLeftCell="F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4" width="9.140625" style="11" hidden="1" customWidth="1"/>
    <col min="5" max="5" width="8.7109375" style="11" customWidth="1"/>
    <col min="6" max="15" width="16.7109375" style="11" customWidth="1"/>
    <col min="16" max="16384" width="8.85546875" style="11"/>
  </cols>
  <sheetData>
    <row r="1" spans="1:15" ht="12" x14ac:dyDescent="0.2">
      <c r="A1" s="1" t="s">
        <v>638</v>
      </c>
      <c r="F1" s="12" t="s">
        <v>1734</v>
      </c>
    </row>
    <row r="5" spans="1:15" s="13" customFormat="1" x14ac:dyDescent="0.25"/>
    <row r="6" spans="1:15" s="13" customFormat="1" ht="67.5" x14ac:dyDescent="0.25">
      <c r="F6" s="6" t="s">
        <v>639</v>
      </c>
      <c r="G6" s="6"/>
      <c r="H6" s="6"/>
      <c r="I6" s="6" t="s">
        <v>640</v>
      </c>
      <c r="J6" s="6"/>
      <c r="K6" s="6"/>
      <c r="L6" s="6" t="s">
        <v>641</v>
      </c>
      <c r="M6" s="6"/>
      <c r="N6" s="6" t="s">
        <v>642</v>
      </c>
      <c r="O6" s="6"/>
    </row>
    <row r="7" spans="1:15" s="13" customFormat="1" ht="90" x14ac:dyDescent="0.25">
      <c r="F7" s="6" t="s">
        <v>643</v>
      </c>
      <c r="G7" s="6" t="s">
        <v>644</v>
      </c>
      <c r="H7" s="6" t="s">
        <v>645</v>
      </c>
      <c r="I7" s="6" t="s">
        <v>643</v>
      </c>
      <c r="J7" s="6" t="s">
        <v>644</v>
      </c>
      <c r="K7" s="6" t="s">
        <v>645</v>
      </c>
      <c r="L7" s="6" t="s">
        <v>646</v>
      </c>
      <c r="M7" s="6" t="s">
        <v>647</v>
      </c>
      <c r="N7" s="6" t="s">
        <v>646</v>
      </c>
      <c r="O7" s="6" t="s">
        <v>648</v>
      </c>
    </row>
    <row r="8" spans="1:15" hidden="1" x14ac:dyDescent="0.2">
      <c r="F8" s="10" t="s">
        <v>646</v>
      </c>
      <c r="G8" s="10" t="s">
        <v>646</v>
      </c>
      <c r="H8" s="10" t="s">
        <v>646</v>
      </c>
      <c r="I8" s="10" t="s">
        <v>9</v>
      </c>
      <c r="J8" s="10" t="s">
        <v>9</v>
      </c>
      <c r="K8" s="10" t="s">
        <v>9</v>
      </c>
      <c r="L8" s="10"/>
      <c r="M8" s="10"/>
      <c r="N8" s="10"/>
      <c r="O8" s="10"/>
    </row>
    <row r="9" spans="1:15" hidden="1" x14ac:dyDescent="0.2">
      <c r="F9" s="10" t="s">
        <v>649</v>
      </c>
      <c r="G9" s="10" t="s">
        <v>649</v>
      </c>
      <c r="H9" s="10" t="s">
        <v>649</v>
      </c>
      <c r="I9" s="10" t="s">
        <v>122</v>
      </c>
      <c r="J9" s="10" t="s">
        <v>122</v>
      </c>
      <c r="K9" s="10" t="s">
        <v>122</v>
      </c>
      <c r="L9" s="10" t="s">
        <v>646</v>
      </c>
      <c r="M9" s="10" t="s">
        <v>9</v>
      </c>
      <c r="N9" s="10" t="s">
        <v>646</v>
      </c>
      <c r="O9" s="10" t="s">
        <v>489</v>
      </c>
    </row>
    <row r="10" spans="1:15" hidden="1" x14ac:dyDescent="0.2">
      <c r="F10" s="10" t="s">
        <v>650</v>
      </c>
      <c r="G10" s="10" t="s">
        <v>650</v>
      </c>
      <c r="H10" s="10" t="s">
        <v>650</v>
      </c>
      <c r="I10" s="10" t="s">
        <v>650</v>
      </c>
      <c r="J10" s="10" t="s">
        <v>650</v>
      </c>
      <c r="K10" s="10" t="s">
        <v>650</v>
      </c>
      <c r="L10" s="10" t="s">
        <v>649</v>
      </c>
      <c r="M10" s="10" t="s">
        <v>122</v>
      </c>
      <c r="N10" s="10" t="s">
        <v>5</v>
      </c>
      <c r="O10" s="10" t="s">
        <v>122</v>
      </c>
    </row>
    <row r="11" spans="1:15" hidden="1" x14ac:dyDescent="0.2">
      <c r="F11" s="10" t="s">
        <v>501</v>
      </c>
      <c r="G11" s="10" t="s">
        <v>505</v>
      </c>
      <c r="H11" s="10" t="s">
        <v>506</v>
      </c>
      <c r="I11" s="10" t="s">
        <v>501</v>
      </c>
      <c r="J11" s="10" t="s">
        <v>505</v>
      </c>
      <c r="K11" s="10" t="s">
        <v>506</v>
      </c>
      <c r="L11" s="10" t="s">
        <v>651</v>
      </c>
      <c r="M11" s="10" t="s">
        <v>651</v>
      </c>
      <c r="N11" s="10" t="s">
        <v>652</v>
      </c>
      <c r="O11" s="10" t="s">
        <v>652</v>
      </c>
    </row>
    <row r="12" spans="1:15" x14ac:dyDescent="0.2">
      <c r="E12" s="7" t="s">
        <v>1732</v>
      </c>
      <c r="F12" s="8" t="s">
        <v>2</v>
      </c>
      <c r="G12" s="8" t="s">
        <v>7</v>
      </c>
      <c r="H12" s="8" t="s">
        <v>22</v>
      </c>
      <c r="I12" s="8" t="s">
        <v>25</v>
      </c>
      <c r="J12" s="8" t="s">
        <v>28</v>
      </c>
      <c r="K12" s="8" t="s">
        <v>30</v>
      </c>
      <c r="L12" s="8" t="s">
        <v>49</v>
      </c>
      <c r="M12" s="8" t="s">
        <v>50</v>
      </c>
      <c r="N12" s="8" t="s">
        <v>51</v>
      </c>
      <c r="O12" s="8" t="s">
        <v>52</v>
      </c>
    </row>
    <row r="13" spans="1:15" x14ac:dyDescent="0.2">
      <c r="B13" s="10" t="s">
        <v>653</v>
      </c>
      <c r="C13" s="10"/>
      <c r="D13" s="10" t="s">
        <v>653</v>
      </c>
      <c r="E13" s="8" t="s">
        <v>2</v>
      </c>
      <c r="F13" s="23" t="str">
        <f t="shared" ref="F13:M13" si="0">IF(SUM(F15:F20)&lt;&gt;0,SUM(F15:F20),"")</f>
        <v/>
      </c>
      <c r="G13" s="23" t="str">
        <f t="shared" si="0"/>
        <v/>
      </c>
      <c r="H13" s="23" t="str">
        <f t="shared" si="0"/>
        <v/>
      </c>
      <c r="I13" s="23" t="str">
        <f t="shared" si="0"/>
        <v/>
      </c>
      <c r="J13" s="23" t="str">
        <f t="shared" si="0"/>
        <v/>
      </c>
      <c r="K13" s="23" t="str">
        <f t="shared" si="0"/>
        <v/>
      </c>
      <c r="L13" s="23" t="str">
        <f t="shared" si="0"/>
        <v/>
      </c>
      <c r="M13" s="23" t="str">
        <f t="shared" si="0"/>
        <v/>
      </c>
      <c r="N13" s="24"/>
      <c r="O13" s="17" t="s">
        <v>1733</v>
      </c>
    </row>
    <row r="14" spans="1:15" x14ac:dyDescent="0.2">
      <c r="B14" s="15" t="s">
        <v>552</v>
      </c>
      <c r="C14" s="10" t="s">
        <v>653</v>
      </c>
      <c r="D14" s="10" t="s">
        <v>490</v>
      </c>
      <c r="E14" s="8" t="s">
        <v>559</v>
      </c>
      <c r="F14" s="24"/>
      <c r="G14" s="24"/>
      <c r="H14" s="24"/>
      <c r="I14" s="24"/>
      <c r="J14" s="24"/>
      <c r="K14" s="24"/>
      <c r="L14" s="24"/>
      <c r="M14" s="24"/>
      <c r="N14" s="24"/>
      <c r="O14" s="24"/>
    </row>
    <row r="15" spans="1:15" x14ac:dyDescent="0.2">
      <c r="B15" s="15" t="s">
        <v>19</v>
      </c>
      <c r="C15" s="10" t="s">
        <v>19</v>
      </c>
      <c r="D15" s="10" t="s">
        <v>653</v>
      </c>
      <c r="E15" s="8" t="s">
        <v>22</v>
      </c>
      <c r="F15" s="24"/>
      <c r="G15" s="24"/>
      <c r="H15" s="24"/>
      <c r="I15" s="24"/>
      <c r="J15" s="24"/>
      <c r="K15" s="24"/>
      <c r="L15" s="24"/>
      <c r="M15" s="24"/>
      <c r="N15" s="17" t="s">
        <v>1733</v>
      </c>
      <c r="O15" s="17" t="s">
        <v>1733</v>
      </c>
    </row>
    <row r="16" spans="1:15" x14ac:dyDescent="0.2">
      <c r="B16" s="15" t="s">
        <v>484</v>
      </c>
      <c r="C16" s="10" t="s">
        <v>484</v>
      </c>
      <c r="D16" s="10" t="s">
        <v>653</v>
      </c>
      <c r="E16" s="8" t="s">
        <v>25</v>
      </c>
      <c r="F16" s="24"/>
      <c r="G16" s="24"/>
      <c r="H16" s="24"/>
      <c r="I16" s="24"/>
      <c r="J16" s="24"/>
      <c r="K16" s="24"/>
      <c r="L16" s="24"/>
      <c r="M16" s="24"/>
      <c r="N16" s="17" t="s">
        <v>1733</v>
      </c>
      <c r="O16" s="17" t="s">
        <v>1733</v>
      </c>
    </row>
    <row r="17" spans="2:15" x14ac:dyDescent="0.2">
      <c r="B17" s="15" t="s">
        <v>24</v>
      </c>
      <c r="C17" s="10" t="s">
        <v>24</v>
      </c>
      <c r="D17" s="10" t="s">
        <v>653</v>
      </c>
      <c r="E17" s="8" t="s">
        <v>28</v>
      </c>
      <c r="F17" s="24"/>
      <c r="G17" s="24"/>
      <c r="H17" s="24"/>
      <c r="I17" s="24"/>
      <c r="J17" s="24"/>
      <c r="K17" s="24"/>
      <c r="L17" s="24"/>
      <c r="M17" s="24"/>
      <c r="N17" s="17" t="s">
        <v>1733</v>
      </c>
      <c r="O17" s="17" t="s">
        <v>1733</v>
      </c>
    </row>
    <row r="18" spans="2:15" x14ac:dyDescent="0.2">
      <c r="B18" s="15" t="s">
        <v>485</v>
      </c>
      <c r="C18" s="10" t="s">
        <v>481</v>
      </c>
      <c r="D18" s="10" t="s">
        <v>653</v>
      </c>
      <c r="E18" s="8" t="s">
        <v>30</v>
      </c>
      <c r="F18" s="24"/>
      <c r="G18" s="24"/>
      <c r="H18" s="24"/>
      <c r="I18" s="24"/>
      <c r="J18" s="24"/>
      <c r="K18" s="24"/>
      <c r="L18" s="24"/>
      <c r="M18" s="24"/>
      <c r="N18" s="17" t="s">
        <v>1733</v>
      </c>
      <c r="O18" s="17" t="s">
        <v>1733</v>
      </c>
    </row>
    <row r="19" spans="2:15" x14ac:dyDescent="0.2">
      <c r="B19" s="15" t="s">
        <v>483</v>
      </c>
      <c r="C19" s="10" t="s">
        <v>483</v>
      </c>
      <c r="D19" s="10" t="s">
        <v>653</v>
      </c>
      <c r="E19" s="8" t="s">
        <v>32</v>
      </c>
      <c r="F19" s="24"/>
      <c r="G19" s="24"/>
      <c r="H19" s="24"/>
      <c r="I19" s="24"/>
      <c r="J19" s="24"/>
      <c r="K19" s="24"/>
      <c r="L19" s="24"/>
      <c r="M19" s="24"/>
      <c r="N19" s="17" t="s">
        <v>1733</v>
      </c>
      <c r="O19" s="17" t="s">
        <v>1733</v>
      </c>
    </row>
    <row r="20" spans="2:15" x14ac:dyDescent="0.2">
      <c r="B20" s="15" t="s">
        <v>486</v>
      </c>
      <c r="C20" s="10" t="s">
        <v>486</v>
      </c>
      <c r="D20" s="10" t="s">
        <v>653</v>
      </c>
      <c r="E20" s="8" t="s">
        <v>34</v>
      </c>
      <c r="F20" s="24"/>
      <c r="G20" s="24"/>
      <c r="H20" s="24"/>
      <c r="I20" s="24"/>
      <c r="J20" s="24"/>
      <c r="K20" s="24"/>
      <c r="L20" s="24"/>
      <c r="M20" s="24"/>
      <c r="N20" s="17" t="s">
        <v>1733</v>
      </c>
      <c r="O20" s="17" t="s">
        <v>1733</v>
      </c>
    </row>
    <row r="21" spans="2:15" x14ac:dyDescent="0.2">
      <c r="B21" s="10" t="s">
        <v>654</v>
      </c>
      <c r="C21" s="10"/>
      <c r="D21" s="10" t="s">
        <v>654</v>
      </c>
      <c r="E21" s="8" t="s">
        <v>35</v>
      </c>
      <c r="F21" s="23" t="str">
        <f t="shared" ref="F21:M21" si="1">IF(SUM(F23:F28)&lt;&gt;0,SUM(F23:F28),"")</f>
        <v/>
      </c>
      <c r="G21" s="23" t="str">
        <f t="shared" si="1"/>
        <v/>
      </c>
      <c r="H21" s="23" t="str">
        <f t="shared" si="1"/>
        <v/>
      </c>
      <c r="I21" s="23" t="str">
        <f t="shared" si="1"/>
        <v/>
      </c>
      <c r="J21" s="23" t="str">
        <f t="shared" si="1"/>
        <v/>
      </c>
      <c r="K21" s="23" t="str">
        <f t="shared" si="1"/>
        <v/>
      </c>
      <c r="L21" s="23" t="str">
        <f t="shared" si="1"/>
        <v/>
      </c>
      <c r="M21" s="23" t="str">
        <f t="shared" si="1"/>
        <v/>
      </c>
      <c r="N21" s="24"/>
      <c r="O21" s="17" t="s">
        <v>1733</v>
      </c>
    </row>
    <row r="22" spans="2:15" x14ac:dyDescent="0.2">
      <c r="B22" s="15" t="s">
        <v>552</v>
      </c>
      <c r="C22" s="10" t="s">
        <v>654</v>
      </c>
      <c r="D22" s="10" t="s">
        <v>490</v>
      </c>
      <c r="E22" s="8" t="s">
        <v>655</v>
      </c>
      <c r="F22" s="24"/>
      <c r="G22" s="24"/>
      <c r="H22" s="24"/>
      <c r="I22" s="24"/>
      <c r="J22" s="24"/>
      <c r="K22" s="24"/>
      <c r="L22" s="24"/>
      <c r="M22" s="24"/>
      <c r="N22" s="24"/>
      <c r="O22" s="24"/>
    </row>
    <row r="23" spans="2:15" x14ac:dyDescent="0.2">
      <c r="B23" s="15" t="s">
        <v>19</v>
      </c>
      <c r="C23" s="10" t="s">
        <v>19</v>
      </c>
      <c r="D23" s="10" t="s">
        <v>654</v>
      </c>
      <c r="E23" s="8" t="s">
        <v>50</v>
      </c>
      <c r="F23" s="24"/>
      <c r="G23" s="24"/>
      <c r="H23" s="24"/>
      <c r="I23" s="24"/>
      <c r="J23" s="24"/>
      <c r="K23" s="24"/>
      <c r="L23" s="24"/>
      <c r="M23" s="24"/>
      <c r="N23" s="17" t="s">
        <v>1733</v>
      </c>
      <c r="O23" s="17" t="s">
        <v>1733</v>
      </c>
    </row>
    <row r="24" spans="2:15" x14ac:dyDescent="0.2">
      <c r="B24" s="15" t="s">
        <v>484</v>
      </c>
      <c r="C24" s="10" t="s">
        <v>484</v>
      </c>
      <c r="D24" s="10" t="s">
        <v>654</v>
      </c>
      <c r="E24" s="8" t="s">
        <v>51</v>
      </c>
      <c r="F24" s="24"/>
      <c r="G24" s="24"/>
      <c r="H24" s="24"/>
      <c r="I24" s="24"/>
      <c r="J24" s="24"/>
      <c r="K24" s="24"/>
      <c r="L24" s="24"/>
      <c r="M24" s="24"/>
      <c r="N24" s="17" t="s">
        <v>1733</v>
      </c>
      <c r="O24" s="17" t="s">
        <v>1733</v>
      </c>
    </row>
    <row r="25" spans="2:15" x14ac:dyDescent="0.2">
      <c r="B25" s="15" t="s">
        <v>24</v>
      </c>
      <c r="C25" s="10" t="s">
        <v>24</v>
      </c>
      <c r="D25" s="10" t="s">
        <v>654</v>
      </c>
      <c r="E25" s="8" t="s">
        <v>52</v>
      </c>
      <c r="F25" s="24"/>
      <c r="G25" s="24"/>
      <c r="H25" s="24"/>
      <c r="I25" s="24"/>
      <c r="J25" s="24"/>
      <c r="K25" s="24"/>
      <c r="L25" s="24"/>
      <c r="M25" s="24"/>
      <c r="N25" s="17" t="s">
        <v>1733</v>
      </c>
      <c r="O25" s="17" t="s">
        <v>1733</v>
      </c>
    </row>
    <row r="26" spans="2:15" x14ac:dyDescent="0.2">
      <c r="B26" s="15" t="s">
        <v>485</v>
      </c>
      <c r="C26" s="10" t="s">
        <v>481</v>
      </c>
      <c r="D26" s="10" t="s">
        <v>654</v>
      </c>
      <c r="E26" s="8" t="s">
        <v>141</v>
      </c>
      <c r="F26" s="24"/>
      <c r="G26" s="24"/>
      <c r="H26" s="24"/>
      <c r="I26" s="24"/>
      <c r="J26" s="24"/>
      <c r="K26" s="24"/>
      <c r="L26" s="24"/>
      <c r="M26" s="24"/>
      <c r="N26" s="17" t="s">
        <v>1733</v>
      </c>
      <c r="O26" s="17" t="s">
        <v>1733</v>
      </c>
    </row>
    <row r="27" spans="2:15" x14ac:dyDescent="0.2">
      <c r="B27" s="15" t="s">
        <v>483</v>
      </c>
      <c r="C27" s="10" t="s">
        <v>483</v>
      </c>
      <c r="D27" s="10" t="s">
        <v>654</v>
      </c>
      <c r="E27" s="8" t="s">
        <v>143</v>
      </c>
      <c r="F27" s="24"/>
      <c r="G27" s="24"/>
      <c r="H27" s="24"/>
      <c r="I27" s="24"/>
      <c r="J27" s="24"/>
      <c r="K27" s="24"/>
      <c r="L27" s="24"/>
      <c r="M27" s="24"/>
      <c r="N27" s="17" t="s">
        <v>1733</v>
      </c>
      <c r="O27" s="17" t="s">
        <v>1733</v>
      </c>
    </row>
    <row r="28" spans="2:15" x14ac:dyDescent="0.2">
      <c r="B28" s="15" t="s">
        <v>486</v>
      </c>
      <c r="C28" s="10" t="s">
        <v>486</v>
      </c>
      <c r="D28" s="10" t="s">
        <v>654</v>
      </c>
      <c r="E28" s="8" t="s">
        <v>144</v>
      </c>
      <c r="F28" s="24"/>
      <c r="G28" s="24"/>
      <c r="H28" s="24"/>
      <c r="I28" s="24"/>
      <c r="J28" s="24"/>
      <c r="K28" s="24"/>
      <c r="L28" s="24"/>
      <c r="M28" s="24"/>
      <c r="N28" s="17" t="s">
        <v>1733</v>
      </c>
      <c r="O28" s="17" t="s">
        <v>1733</v>
      </c>
    </row>
    <row r="29" spans="2:15" x14ac:dyDescent="0.2">
      <c r="B29" s="10" t="s">
        <v>656</v>
      </c>
      <c r="C29" s="10"/>
      <c r="D29" s="10" t="s">
        <v>656</v>
      </c>
      <c r="E29" s="8" t="s">
        <v>146</v>
      </c>
      <c r="F29" s="23" t="str">
        <f t="shared" ref="F29:M29" si="2">IF(SUM(F31:F36)&lt;&gt;0,SUM(F31:F36),"")</f>
        <v/>
      </c>
      <c r="G29" s="23" t="str">
        <f t="shared" si="2"/>
        <v/>
      </c>
      <c r="H29" s="23" t="str">
        <f t="shared" si="2"/>
        <v/>
      </c>
      <c r="I29" s="23" t="str">
        <f t="shared" si="2"/>
        <v/>
      </c>
      <c r="J29" s="23" t="str">
        <f t="shared" si="2"/>
        <v/>
      </c>
      <c r="K29" s="23" t="str">
        <f t="shared" si="2"/>
        <v/>
      </c>
      <c r="L29" s="23" t="str">
        <f t="shared" si="2"/>
        <v/>
      </c>
      <c r="M29" s="23" t="str">
        <f t="shared" si="2"/>
        <v/>
      </c>
      <c r="N29" s="24"/>
      <c r="O29" s="17" t="s">
        <v>1733</v>
      </c>
    </row>
    <row r="30" spans="2:15" x14ac:dyDescent="0.2">
      <c r="B30" s="15" t="s">
        <v>552</v>
      </c>
      <c r="C30" s="10" t="s">
        <v>656</v>
      </c>
      <c r="D30" s="10" t="s">
        <v>490</v>
      </c>
      <c r="E30" s="8" t="s">
        <v>69</v>
      </c>
      <c r="F30" s="24"/>
      <c r="G30" s="24"/>
      <c r="H30" s="24"/>
      <c r="I30" s="24"/>
      <c r="J30" s="24"/>
      <c r="K30" s="24"/>
      <c r="L30" s="24"/>
      <c r="M30" s="24"/>
      <c r="N30" s="24"/>
      <c r="O30" s="24"/>
    </row>
    <row r="31" spans="2:15" x14ac:dyDescent="0.2">
      <c r="B31" s="15" t="s">
        <v>19</v>
      </c>
      <c r="C31" s="10" t="s">
        <v>19</v>
      </c>
      <c r="D31" s="10" t="s">
        <v>656</v>
      </c>
      <c r="E31" s="8" t="s">
        <v>154</v>
      </c>
      <c r="F31" s="24"/>
      <c r="G31" s="24"/>
      <c r="H31" s="24"/>
      <c r="I31" s="24"/>
      <c r="J31" s="24"/>
      <c r="K31" s="24"/>
      <c r="L31" s="24"/>
      <c r="M31" s="24"/>
      <c r="N31" s="17" t="s">
        <v>1733</v>
      </c>
      <c r="O31" s="17" t="s">
        <v>1733</v>
      </c>
    </row>
    <row r="32" spans="2:15" x14ac:dyDescent="0.2">
      <c r="B32" s="15" t="s">
        <v>484</v>
      </c>
      <c r="C32" s="10" t="s">
        <v>484</v>
      </c>
      <c r="D32" s="10" t="s">
        <v>656</v>
      </c>
      <c r="E32" s="8" t="s">
        <v>156</v>
      </c>
      <c r="F32" s="24"/>
      <c r="G32" s="24"/>
      <c r="H32" s="24"/>
      <c r="I32" s="24"/>
      <c r="J32" s="24"/>
      <c r="K32" s="24"/>
      <c r="L32" s="24"/>
      <c r="M32" s="24"/>
      <c r="N32" s="17" t="s">
        <v>1733</v>
      </c>
      <c r="O32" s="17" t="s">
        <v>1733</v>
      </c>
    </row>
    <row r="33" spans="2:15" x14ac:dyDescent="0.2">
      <c r="B33" s="15" t="s">
        <v>24</v>
      </c>
      <c r="C33" s="10" t="s">
        <v>24</v>
      </c>
      <c r="D33" s="10" t="s">
        <v>656</v>
      </c>
      <c r="E33" s="8" t="s">
        <v>158</v>
      </c>
      <c r="F33" s="24"/>
      <c r="G33" s="24"/>
      <c r="H33" s="24"/>
      <c r="I33" s="24"/>
      <c r="J33" s="24"/>
      <c r="K33" s="24"/>
      <c r="L33" s="24"/>
      <c r="M33" s="24"/>
      <c r="N33" s="17" t="s">
        <v>1733</v>
      </c>
      <c r="O33" s="17" t="s">
        <v>1733</v>
      </c>
    </row>
    <row r="34" spans="2:15" x14ac:dyDescent="0.2">
      <c r="B34" s="15" t="s">
        <v>485</v>
      </c>
      <c r="C34" s="10" t="s">
        <v>481</v>
      </c>
      <c r="D34" s="10" t="s">
        <v>656</v>
      </c>
      <c r="E34" s="8" t="s">
        <v>161</v>
      </c>
      <c r="F34" s="24"/>
      <c r="G34" s="24"/>
      <c r="H34" s="24"/>
      <c r="I34" s="24"/>
      <c r="J34" s="24"/>
      <c r="K34" s="24"/>
      <c r="L34" s="24"/>
      <c r="M34" s="24"/>
      <c r="N34" s="17" t="s">
        <v>1733</v>
      </c>
      <c r="O34" s="17" t="s">
        <v>1733</v>
      </c>
    </row>
    <row r="35" spans="2:15" x14ac:dyDescent="0.2">
      <c r="B35" s="15" t="s">
        <v>483</v>
      </c>
      <c r="C35" s="10" t="s">
        <v>483</v>
      </c>
      <c r="D35" s="10" t="s">
        <v>656</v>
      </c>
      <c r="E35" s="8" t="s">
        <v>164</v>
      </c>
      <c r="F35" s="24"/>
      <c r="G35" s="24"/>
      <c r="H35" s="24"/>
      <c r="I35" s="24"/>
      <c r="J35" s="24"/>
      <c r="K35" s="24"/>
      <c r="L35" s="24"/>
      <c r="M35" s="24"/>
      <c r="N35" s="17" t="s">
        <v>1733</v>
      </c>
      <c r="O35" s="17" t="s">
        <v>1733</v>
      </c>
    </row>
    <row r="36" spans="2:15" x14ac:dyDescent="0.2">
      <c r="B36" s="15" t="s">
        <v>486</v>
      </c>
      <c r="C36" s="10" t="s">
        <v>486</v>
      </c>
      <c r="D36" s="10" t="s">
        <v>656</v>
      </c>
      <c r="E36" s="8" t="s">
        <v>84</v>
      </c>
      <c r="F36" s="24"/>
      <c r="G36" s="24"/>
      <c r="H36" s="24"/>
      <c r="I36" s="24"/>
      <c r="J36" s="24"/>
      <c r="K36" s="24"/>
      <c r="L36" s="24"/>
      <c r="M36" s="24"/>
      <c r="N36" s="17" t="s">
        <v>1733</v>
      </c>
      <c r="O36" s="17" t="s">
        <v>1733</v>
      </c>
    </row>
  </sheetData>
  <printOptions gridLines="1" gridLinesSet="0"/>
  <pageMargins left="0" right="0" top="0" bottom="0" header="0" footer="0"/>
  <pageSetup paperSize="9" fitToHeight="0"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tabColor theme="4"/>
  </sheetPr>
  <dimension ref="A1:I70"/>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8</v>
      </c>
      <c r="F1" s="12" t="s">
        <v>1734</v>
      </c>
    </row>
    <row r="5" spans="1:9" s="13" customFormat="1" x14ac:dyDescent="0.25"/>
    <row r="6" spans="1:9" s="13" customFormat="1" x14ac:dyDescent="0.25">
      <c r="I6" s="6" t="s">
        <v>9</v>
      </c>
    </row>
    <row r="7" spans="1:9" hidden="1" x14ac:dyDescent="0.2">
      <c r="I7" s="10" t="s">
        <v>9</v>
      </c>
    </row>
    <row r="8" spans="1:9" hidden="1" x14ac:dyDescent="0.2">
      <c r="I8" s="10" t="s">
        <v>10</v>
      </c>
    </row>
    <row r="9" spans="1:9" s="14" customFormat="1" x14ac:dyDescent="0.2">
      <c r="A9" s="11"/>
      <c r="B9" s="11"/>
      <c r="C9" s="11"/>
      <c r="D9" s="11"/>
      <c r="E9" s="11"/>
      <c r="F9" s="11"/>
      <c r="G9" s="11"/>
      <c r="H9" s="7" t="s">
        <v>1732</v>
      </c>
      <c r="I9" s="8" t="s">
        <v>2</v>
      </c>
    </row>
    <row r="10" spans="1:9" x14ac:dyDescent="0.2">
      <c r="B10" s="10" t="s">
        <v>11</v>
      </c>
      <c r="C10" s="10"/>
      <c r="D10" s="10"/>
      <c r="E10" s="10"/>
      <c r="F10" s="10"/>
      <c r="G10" s="10" t="s">
        <v>12</v>
      </c>
      <c r="H10" s="8" t="s">
        <v>13</v>
      </c>
      <c r="I10" s="23">
        <f>IF(SUM(I11,I15,I25,I29,I33,I57,I45,I58,I56,I59,I62,I65,I68,I69)&lt;&gt;0,SUM(I11,I15,I25,I29,I33,I57,I45,I58,I56,I59,I62,I65,I68,I69),"")</f>
        <v>805198768</v>
      </c>
    </row>
    <row r="11" spans="1:9" x14ac:dyDescent="0.2">
      <c r="B11" s="15" t="s">
        <v>14</v>
      </c>
      <c r="C11" s="10"/>
      <c r="D11" s="10"/>
      <c r="E11" s="10"/>
      <c r="F11" s="10" t="s">
        <v>15</v>
      </c>
      <c r="G11" s="10" t="s">
        <v>16</v>
      </c>
      <c r="H11" s="8" t="s">
        <v>2</v>
      </c>
      <c r="I11" s="23">
        <f>IF(SUM(I12:I14)&lt;&gt;0,SUM(I12:I14),"")</f>
        <v>798570613</v>
      </c>
    </row>
    <row r="12" spans="1:9" x14ac:dyDescent="0.2">
      <c r="B12" s="16" t="s">
        <v>17</v>
      </c>
      <c r="C12" s="10"/>
      <c r="D12" s="10"/>
      <c r="E12" s="10"/>
      <c r="F12" s="10" t="s">
        <v>15</v>
      </c>
      <c r="G12" s="10" t="s">
        <v>17</v>
      </c>
      <c r="H12" s="8" t="s">
        <v>7</v>
      </c>
      <c r="I12" s="24">
        <v>798570613</v>
      </c>
    </row>
    <row r="13" spans="1:9" x14ac:dyDescent="0.2">
      <c r="B13" s="16" t="s">
        <v>18</v>
      </c>
      <c r="C13" s="10"/>
      <c r="D13" s="10" t="s">
        <v>15</v>
      </c>
      <c r="E13" s="10" t="s">
        <v>19</v>
      </c>
      <c r="F13" s="10" t="s">
        <v>20</v>
      </c>
      <c r="G13" s="10" t="s">
        <v>21</v>
      </c>
      <c r="H13" s="8" t="s">
        <v>22</v>
      </c>
      <c r="I13" s="24"/>
    </row>
    <row r="14" spans="1:9" x14ac:dyDescent="0.2">
      <c r="B14" s="16" t="s">
        <v>23</v>
      </c>
      <c r="C14" s="10"/>
      <c r="D14" s="10" t="s">
        <v>15</v>
      </c>
      <c r="E14" s="10" t="s">
        <v>24</v>
      </c>
      <c r="F14" s="10" t="s">
        <v>20</v>
      </c>
      <c r="G14" s="10" t="s">
        <v>21</v>
      </c>
      <c r="H14" s="8" t="s">
        <v>25</v>
      </c>
      <c r="I14" s="24"/>
    </row>
    <row r="15" spans="1:9" x14ac:dyDescent="0.2">
      <c r="B15" s="15" t="s">
        <v>26</v>
      </c>
      <c r="C15" s="10"/>
      <c r="D15" s="10"/>
      <c r="E15" s="10"/>
      <c r="F15" s="10" t="s">
        <v>26</v>
      </c>
      <c r="G15" s="10" t="s">
        <v>27</v>
      </c>
      <c r="H15" s="8" t="s">
        <v>28</v>
      </c>
      <c r="I15" s="23" t="str">
        <f>IF(SUM(I16:I19)&lt;&gt;0,SUM(I16:I19),"")</f>
        <v/>
      </c>
    </row>
    <row r="16" spans="1:9" x14ac:dyDescent="0.2">
      <c r="B16" s="16" t="s">
        <v>29</v>
      </c>
      <c r="C16" s="10"/>
      <c r="D16" s="10"/>
      <c r="E16" s="10"/>
      <c r="F16" s="10" t="s">
        <v>26</v>
      </c>
      <c r="G16" s="10" t="s">
        <v>29</v>
      </c>
      <c r="H16" s="8" t="s">
        <v>30</v>
      </c>
      <c r="I16" s="24"/>
    </row>
    <row r="17" spans="2:9" x14ac:dyDescent="0.2">
      <c r="B17" s="16" t="s">
        <v>31</v>
      </c>
      <c r="C17" s="10"/>
      <c r="D17" s="10"/>
      <c r="E17" s="10"/>
      <c r="F17" s="10" t="s">
        <v>26</v>
      </c>
      <c r="G17" s="10" t="s">
        <v>31</v>
      </c>
      <c r="H17" s="8" t="s">
        <v>32</v>
      </c>
      <c r="I17" s="24"/>
    </row>
    <row r="18" spans="2:9" x14ac:dyDescent="0.2">
      <c r="B18" s="16" t="s">
        <v>33</v>
      </c>
      <c r="C18" s="10"/>
      <c r="D18" s="10"/>
      <c r="E18" s="10"/>
      <c r="F18" s="10" t="s">
        <v>26</v>
      </c>
      <c r="G18" s="10" t="s">
        <v>33</v>
      </c>
      <c r="H18" s="8" t="s">
        <v>34</v>
      </c>
      <c r="I18" s="24"/>
    </row>
    <row r="19" spans="2:9" x14ac:dyDescent="0.2">
      <c r="B19" s="16" t="s">
        <v>21</v>
      </c>
      <c r="C19" s="10"/>
      <c r="D19" s="10"/>
      <c r="E19" s="10"/>
      <c r="F19" s="10" t="s">
        <v>26</v>
      </c>
      <c r="G19" s="10" t="s">
        <v>21</v>
      </c>
      <c r="H19" s="8" t="s">
        <v>35</v>
      </c>
      <c r="I19" s="24"/>
    </row>
    <row r="20" spans="2:9" x14ac:dyDescent="0.2">
      <c r="B20" s="15" t="s">
        <v>36</v>
      </c>
      <c r="C20" s="10"/>
      <c r="D20" s="10"/>
      <c r="E20" s="10"/>
      <c r="F20" s="10" t="s">
        <v>36</v>
      </c>
      <c r="G20" s="10" t="s">
        <v>27</v>
      </c>
      <c r="H20" s="8" t="s">
        <v>37</v>
      </c>
      <c r="I20" s="17" t="s">
        <v>1733</v>
      </c>
    </row>
    <row r="21" spans="2:9" x14ac:dyDescent="0.2">
      <c r="B21" s="16" t="s">
        <v>29</v>
      </c>
      <c r="C21" s="10"/>
      <c r="D21" s="10"/>
      <c r="E21" s="10"/>
      <c r="F21" s="10" t="s">
        <v>36</v>
      </c>
      <c r="G21" s="10" t="s">
        <v>29</v>
      </c>
      <c r="H21" s="8" t="s">
        <v>38</v>
      </c>
      <c r="I21" s="17" t="s">
        <v>1733</v>
      </c>
    </row>
    <row r="22" spans="2:9" x14ac:dyDescent="0.2">
      <c r="B22" s="16" t="s">
        <v>31</v>
      </c>
      <c r="C22" s="10"/>
      <c r="D22" s="10"/>
      <c r="E22" s="10"/>
      <c r="F22" s="10" t="s">
        <v>36</v>
      </c>
      <c r="G22" s="10" t="s">
        <v>31</v>
      </c>
      <c r="H22" s="8" t="s">
        <v>39</v>
      </c>
      <c r="I22" s="17" t="s">
        <v>1733</v>
      </c>
    </row>
    <row r="23" spans="2:9" x14ac:dyDescent="0.2">
      <c r="B23" s="16" t="s">
        <v>33</v>
      </c>
      <c r="C23" s="10"/>
      <c r="D23" s="10"/>
      <c r="E23" s="10"/>
      <c r="F23" s="10" t="s">
        <v>36</v>
      </c>
      <c r="G23" s="10" t="s">
        <v>33</v>
      </c>
      <c r="H23" s="8" t="s">
        <v>40</v>
      </c>
      <c r="I23" s="17" t="s">
        <v>1733</v>
      </c>
    </row>
    <row r="24" spans="2:9" x14ac:dyDescent="0.2">
      <c r="B24" s="16" t="s">
        <v>21</v>
      </c>
      <c r="C24" s="10"/>
      <c r="D24" s="10"/>
      <c r="E24" s="10"/>
      <c r="F24" s="10" t="s">
        <v>36</v>
      </c>
      <c r="G24" s="10" t="s">
        <v>21</v>
      </c>
      <c r="H24" s="8" t="s">
        <v>41</v>
      </c>
      <c r="I24" s="17" t="s">
        <v>1733</v>
      </c>
    </row>
    <row r="25" spans="2:9" x14ac:dyDescent="0.2">
      <c r="B25" s="15" t="s">
        <v>42</v>
      </c>
      <c r="C25" s="10"/>
      <c r="D25" s="10"/>
      <c r="E25" s="10"/>
      <c r="F25" s="10" t="s">
        <v>42</v>
      </c>
      <c r="G25" s="10" t="s">
        <v>43</v>
      </c>
      <c r="H25" s="8" t="s">
        <v>44</v>
      </c>
      <c r="I25" s="23" t="str">
        <f>IF(SUM(I26:I28)&lt;&gt;0,SUM(I26:I28),"")</f>
        <v/>
      </c>
    </row>
    <row r="26" spans="2:9" x14ac:dyDescent="0.2">
      <c r="B26" s="16" t="s">
        <v>31</v>
      </c>
      <c r="C26" s="10"/>
      <c r="D26" s="10"/>
      <c r="E26" s="10"/>
      <c r="F26" s="10" t="s">
        <v>42</v>
      </c>
      <c r="G26" s="10" t="s">
        <v>31</v>
      </c>
      <c r="H26" s="8" t="s">
        <v>45</v>
      </c>
      <c r="I26" s="24"/>
    </row>
    <row r="27" spans="2:9" x14ac:dyDescent="0.2">
      <c r="B27" s="16" t="s">
        <v>33</v>
      </c>
      <c r="C27" s="10"/>
      <c r="D27" s="10"/>
      <c r="E27" s="10"/>
      <c r="F27" s="10" t="s">
        <v>42</v>
      </c>
      <c r="G27" s="10" t="s">
        <v>33</v>
      </c>
      <c r="H27" s="8" t="s">
        <v>46</v>
      </c>
      <c r="I27" s="24"/>
    </row>
    <row r="28" spans="2:9" x14ac:dyDescent="0.2">
      <c r="B28" s="16" t="s">
        <v>21</v>
      </c>
      <c r="C28" s="10"/>
      <c r="D28" s="10"/>
      <c r="E28" s="10"/>
      <c r="F28" s="10" t="s">
        <v>42</v>
      </c>
      <c r="G28" s="10" t="s">
        <v>21</v>
      </c>
      <c r="H28" s="8" t="s">
        <v>47</v>
      </c>
      <c r="I28" s="24"/>
    </row>
    <row r="29" spans="2:9" x14ac:dyDescent="0.2">
      <c r="B29" s="15" t="s">
        <v>48</v>
      </c>
      <c r="C29" s="10"/>
      <c r="D29" s="10"/>
      <c r="E29" s="10"/>
      <c r="F29" s="10" t="s">
        <v>48</v>
      </c>
      <c r="G29" s="10" t="s">
        <v>43</v>
      </c>
      <c r="H29" s="8" t="s">
        <v>49</v>
      </c>
      <c r="I29" s="23" t="str">
        <f>IF(I31+I32&lt;&gt;0,I31+I32,"")</f>
        <v/>
      </c>
    </row>
    <row r="30" spans="2:9" x14ac:dyDescent="0.2">
      <c r="B30" s="16" t="s">
        <v>31</v>
      </c>
      <c r="C30" s="10"/>
      <c r="D30" s="10"/>
      <c r="E30" s="10"/>
      <c r="F30" s="10" t="s">
        <v>48</v>
      </c>
      <c r="G30" s="10" t="s">
        <v>31</v>
      </c>
      <c r="H30" s="8" t="s">
        <v>50</v>
      </c>
      <c r="I30" s="17" t="s">
        <v>1733</v>
      </c>
    </row>
    <row r="31" spans="2:9" x14ac:dyDescent="0.2">
      <c r="B31" s="16" t="s">
        <v>33</v>
      </c>
      <c r="C31" s="10"/>
      <c r="D31" s="10"/>
      <c r="E31" s="10"/>
      <c r="F31" s="10" t="s">
        <v>48</v>
      </c>
      <c r="G31" s="10" t="s">
        <v>33</v>
      </c>
      <c r="H31" s="8" t="s">
        <v>51</v>
      </c>
      <c r="I31" s="24"/>
    </row>
    <row r="32" spans="2:9" x14ac:dyDescent="0.2">
      <c r="B32" s="16" t="s">
        <v>21</v>
      </c>
      <c r="C32" s="10"/>
      <c r="D32" s="10"/>
      <c r="E32" s="10"/>
      <c r="F32" s="10" t="s">
        <v>48</v>
      </c>
      <c r="G32" s="10" t="s">
        <v>21</v>
      </c>
      <c r="H32" s="8" t="s">
        <v>52</v>
      </c>
      <c r="I32" s="24"/>
    </row>
    <row r="33" spans="2:9" x14ac:dyDescent="0.2">
      <c r="B33" s="15" t="s">
        <v>53</v>
      </c>
      <c r="C33" s="10"/>
      <c r="D33" s="10"/>
      <c r="E33" s="10"/>
      <c r="F33" s="10" t="s">
        <v>53</v>
      </c>
      <c r="G33" s="10" t="s">
        <v>43</v>
      </c>
      <c r="H33" s="8" t="s">
        <v>54</v>
      </c>
      <c r="I33" s="23" t="str">
        <f>IF(SUM(I34:I36)&lt;&gt;0,SUM(I34:I36),"")</f>
        <v/>
      </c>
    </row>
    <row r="34" spans="2:9" x14ac:dyDescent="0.2">
      <c r="B34" s="16" t="s">
        <v>31</v>
      </c>
      <c r="C34" s="10"/>
      <c r="D34" s="10"/>
      <c r="E34" s="10"/>
      <c r="F34" s="10" t="s">
        <v>53</v>
      </c>
      <c r="G34" s="10" t="s">
        <v>31</v>
      </c>
      <c r="H34" s="8" t="s">
        <v>55</v>
      </c>
      <c r="I34" s="24"/>
    </row>
    <row r="35" spans="2:9" x14ac:dyDescent="0.2">
      <c r="B35" s="16" t="s">
        <v>33</v>
      </c>
      <c r="C35" s="10"/>
      <c r="D35" s="10"/>
      <c r="E35" s="10"/>
      <c r="F35" s="10" t="s">
        <v>53</v>
      </c>
      <c r="G35" s="10" t="s">
        <v>33</v>
      </c>
      <c r="H35" s="8" t="s">
        <v>56</v>
      </c>
      <c r="I35" s="24"/>
    </row>
    <row r="36" spans="2:9" x14ac:dyDescent="0.2">
      <c r="B36" s="16" t="s">
        <v>21</v>
      </c>
      <c r="C36" s="10"/>
      <c r="D36" s="10"/>
      <c r="E36" s="10"/>
      <c r="F36" s="10" t="s">
        <v>53</v>
      </c>
      <c r="G36" s="10" t="s">
        <v>21</v>
      </c>
      <c r="H36" s="8" t="s">
        <v>57</v>
      </c>
      <c r="I36" s="24"/>
    </row>
    <row r="37" spans="2:9" x14ac:dyDescent="0.2">
      <c r="B37" s="15" t="s">
        <v>58</v>
      </c>
      <c r="C37" s="10"/>
      <c r="D37" s="10"/>
      <c r="E37" s="10"/>
      <c r="F37" s="10" t="s">
        <v>58</v>
      </c>
      <c r="G37" s="10" t="s">
        <v>43</v>
      </c>
      <c r="H37" s="8" t="s">
        <v>59</v>
      </c>
      <c r="I37" s="17" t="s">
        <v>1733</v>
      </c>
    </row>
    <row r="38" spans="2:9" x14ac:dyDescent="0.2">
      <c r="B38" s="16" t="s">
        <v>31</v>
      </c>
      <c r="C38" s="10"/>
      <c r="D38" s="10"/>
      <c r="E38" s="10"/>
      <c r="F38" s="10" t="s">
        <v>58</v>
      </c>
      <c r="G38" s="10" t="s">
        <v>31</v>
      </c>
      <c r="H38" s="8" t="s">
        <v>60</v>
      </c>
      <c r="I38" s="17" t="s">
        <v>1733</v>
      </c>
    </row>
    <row r="39" spans="2:9" x14ac:dyDescent="0.2">
      <c r="B39" s="16" t="s">
        <v>33</v>
      </c>
      <c r="C39" s="10"/>
      <c r="D39" s="10"/>
      <c r="E39" s="10"/>
      <c r="F39" s="10" t="s">
        <v>58</v>
      </c>
      <c r="G39" s="10" t="s">
        <v>33</v>
      </c>
      <c r="H39" s="8" t="s">
        <v>61</v>
      </c>
      <c r="I39" s="17" t="s">
        <v>1733</v>
      </c>
    </row>
    <row r="40" spans="2:9" x14ac:dyDescent="0.2">
      <c r="B40" s="16" t="s">
        <v>21</v>
      </c>
      <c r="C40" s="10"/>
      <c r="D40" s="10"/>
      <c r="E40" s="10"/>
      <c r="F40" s="10" t="s">
        <v>58</v>
      </c>
      <c r="G40" s="10" t="s">
        <v>21</v>
      </c>
      <c r="H40" s="8" t="s">
        <v>62</v>
      </c>
      <c r="I40" s="17" t="s">
        <v>1733</v>
      </c>
    </row>
    <row r="41" spans="2:9" x14ac:dyDescent="0.2">
      <c r="B41" s="15" t="s">
        <v>63</v>
      </c>
      <c r="C41" s="10"/>
      <c r="D41" s="10"/>
      <c r="E41" s="10"/>
      <c r="F41" s="10" t="s">
        <v>63</v>
      </c>
      <c r="G41" s="10" t="s">
        <v>43</v>
      </c>
      <c r="H41" s="8" t="s">
        <v>64</v>
      </c>
      <c r="I41" s="17" t="s">
        <v>1733</v>
      </c>
    </row>
    <row r="42" spans="2:9" x14ac:dyDescent="0.2">
      <c r="B42" s="16" t="s">
        <v>31</v>
      </c>
      <c r="C42" s="10"/>
      <c r="D42" s="10"/>
      <c r="E42" s="10"/>
      <c r="F42" s="10" t="s">
        <v>63</v>
      </c>
      <c r="G42" s="10" t="s">
        <v>31</v>
      </c>
      <c r="H42" s="8" t="s">
        <v>65</v>
      </c>
      <c r="I42" s="17" t="s">
        <v>1733</v>
      </c>
    </row>
    <row r="43" spans="2:9" x14ac:dyDescent="0.2">
      <c r="B43" s="16" t="s">
        <v>33</v>
      </c>
      <c r="C43" s="10"/>
      <c r="D43" s="10"/>
      <c r="E43" s="10"/>
      <c r="F43" s="10" t="s">
        <v>63</v>
      </c>
      <c r="G43" s="10" t="s">
        <v>33</v>
      </c>
      <c r="H43" s="8" t="s">
        <v>66</v>
      </c>
      <c r="I43" s="17" t="s">
        <v>1733</v>
      </c>
    </row>
    <row r="44" spans="2:9" x14ac:dyDescent="0.2">
      <c r="B44" s="16" t="s">
        <v>21</v>
      </c>
      <c r="C44" s="10"/>
      <c r="D44" s="10"/>
      <c r="E44" s="10"/>
      <c r="F44" s="10" t="s">
        <v>63</v>
      </c>
      <c r="G44" s="10" t="s">
        <v>21</v>
      </c>
      <c r="H44" s="8" t="s">
        <v>67</v>
      </c>
      <c r="I44" s="17" t="s">
        <v>1733</v>
      </c>
    </row>
    <row r="45" spans="2:9" x14ac:dyDescent="0.2">
      <c r="B45" s="15" t="s">
        <v>68</v>
      </c>
      <c r="C45" s="10"/>
      <c r="D45" s="10"/>
      <c r="E45" s="10"/>
      <c r="F45" s="10" t="s">
        <v>68</v>
      </c>
      <c r="G45" s="10" t="s">
        <v>43</v>
      </c>
      <c r="H45" s="8" t="s">
        <v>69</v>
      </c>
      <c r="I45" s="23" t="str">
        <f>IF(I46+I47&lt;&gt;0,I46+I47,"")</f>
        <v/>
      </c>
    </row>
    <row r="46" spans="2:9" x14ac:dyDescent="0.2">
      <c r="B46" s="16" t="s">
        <v>33</v>
      </c>
      <c r="C46" s="10"/>
      <c r="D46" s="10"/>
      <c r="E46" s="10"/>
      <c r="F46" s="10" t="s">
        <v>68</v>
      </c>
      <c r="G46" s="10" t="s">
        <v>33</v>
      </c>
      <c r="H46" s="8" t="s">
        <v>70</v>
      </c>
      <c r="I46" s="24"/>
    </row>
    <row r="47" spans="2:9" x14ac:dyDescent="0.2">
      <c r="B47" s="16" t="s">
        <v>21</v>
      </c>
      <c r="C47" s="10"/>
      <c r="D47" s="10"/>
      <c r="E47" s="10"/>
      <c r="F47" s="10" t="s">
        <v>68</v>
      </c>
      <c r="G47" s="10" t="s">
        <v>21</v>
      </c>
      <c r="H47" s="8" t="s">
        <v>71</v>
      </c>
      <c r="I47" s="24"/>
    </row>
    <row r="48" spans="2:9" x14ac:dyDescent="0.2">
      <c r="B48" s="15" t="s">
        <v>72</v>
      </c>
      <c r="C48" s="10"/>
      <c r="D48" s="10"/>
      <c r="E48" s="10"/>
      <c r="F48" s="10" t="s">
        <v>72</v>
      </c>
      <c r="G48" s="10" t="s">
        <v>43</v>
      </c>
      <c r="H48" s="8" t="s">
        <v>73</v>
      </c>
      <c r="I48" s="17" t="s">
        <v>1733</v>
      </c>
    </row>
    <row r="49" spans="2:9" x14ac:dyDescent="0.2">
      <c r="B49" s="16" t="s">
        <v>31</v>
      </c>
      <c r="C49" s="10"/>
      <c r="D49" s="10"/>
      <c r="E49" s="10"/>
      <c r="F49" s="10" t="s">
        <v>72</v>
      </c>
      <c r="G49" s="10" t="s">
        <v>31</v>
      </c>
      <c r="H49" s="8" t="s">
        <v>74</v>
      </c>
      <c r="I49" s="17" t="s">
        <v>1733</v>
      </c>
    </row>
    <row r="50" spans="2:9" x14ac:dyDescent="0.2">
      <c r="B50" s="16" t="s">
        <v>33</v>
      </c>
      <c r="C50" s="10"/>
      <c r="D50" s="10"/>
      <c r="E50" s="10"/>
      <c r="F50" s="10" t="s">
        <v>72</v>
      </c>
      <c r="G50" s="10" t="s">
        <v>33</v>
      </c>
      <c r="H50" s="8" t="s">
        <v>75</v>
      </c>
      <c r="I50" s="17" t="s">
        <v>1733</v>
      </c>
    </row>
    <row r="51" spans="2:9" x14ac:dyDescent="0.2">
      <c r="B51" s="16" t="s">
        <v>21</v>
      </c>
      <c r="C51" s="10"/>
      <c r="D51" s="10"/>
      <c r="E51" s="10"/>
      <c r="F51" s="10" t="s">
        <v>72</v>
      </c>
      <c r="G51" s="10" t="s">
        <v>21</v>
      </c>
      <c r="H51" s="8" t="s">
        <v>76</v>
      </c>
      <c r="I51" s="17" t="s">
        <v>1733</v>
      </c>
    </row>
    <row r="52" spans="2:9" x14ac:dyDescent="0.2">
      <c r="B52" s="15" t="s">
        <v>77</v>
      </c>
      <c r="C52" s="10"/>
      <c r="D52" s="10"/>
      <c r="E52" s="10"/>
      <c r="F52" s="10" t="s">
        <v>77</v>
      </c>
      <c r="G52" s="10" t="s">
        <v>43</v>
      </c>
      <c r="H52" s="8" t="s">
        <v>78</v>
      </c>
      <c r="I52" s="17" t="s">
        <v>1733</v>
      </c>
    </row>
    <row r="53" spans="2:9" x14ac:dyDescent="0.2">
      <c r="B53" s="16" t="s">
        <v>31</v>
      </c>
      <c r="C53" s="10"/>
      <c r="D53" s="10"/>
      <c r="E53" s="10"/>
      <c r="F53" s="10" t="s">
        <v>77</v>
      </c>
      <c r="G53" s="10" t="s">
        <v>31</v>
      </c>
      <c r="H53" s="8" t="s">
        <v>79</v>
      </c>
      <c r="I53" s="17" t="s">
        <v>1733</v>
      </c>
    </row>
    <row r="54" spans="2:9" x14ac:dyDescent="0.2">
      <c r="B54" s="16" t="s">
        <v>33</v>
      </c>
      <c r="C54" s="10"/>
      <c r="D54" s="10"/>
      <c r="E54" s="10"/>
      <c r="F54" s="10" t="s">
        <v>77</v>
      </c>
      <c r="G54" s="10" t="s">
        <v>33</v>
      </c>
      <c r="H54" s="8" t="s">
        <v>80</v>
      </c>
      <c r="I54" s="17" t="s">
        <v>1733</v>
      </c>
    </row>
    <row r="55" spans="2:9" x14ac:dyDescent="0.2">
      <c r="B55" s="16" t="s">
        <v>21</v>
      </c>
      <c r="C55" s="10"/>
      <c r="D55" s="10"/>
      <c r="E55" s="10"/>
      <c r="F55" s="10" t="s">
        <v>77</v>
      </c>
      <c r="G55" s="10" t="s">
        <v>21</v>
      </c>
      <c r="H55" s="8" t="s">
        <v>81</v>
      </c>
      <c r="I55" s="17" t="s">
        <v>1733</v>
      </c>
    </row>
    <row r="56" spans="2:9" x14ac:dyDescent="0.2">
      <c r="B56" s="15" t="s">
        <v>82</v>
      </c>
      <c r="C56" s="10"/>
      <c r="D56" s="10"/>
      <c r="E56" s="10"/>
      <c r="F56" s="10" t="s">
        <v>83</v>
      </c>
      <c r="G56" s="10" t="s">
        <v>29</v>
      </c>
      <c r="H56" s="8" t="s">
        <v>84</v>
      </c>
      <c r="I56" s="24"/>
    </row>
    <row r="57" spans="2:9" x14ac:dyDescent="0.2">
      <c r="B57" s="15" t="s">
        <v>85</v>
      </c>
      <c r="C57" s="10" t="s">
        <v>86</v>
      </c>
      <c r="D57" s="10" t="s">
        <v>87</v>
      </c>
      <c r="E57" s="10" t="s">
        <v>88</v>
      </c>
      <c r="F57" s="10" t="s">
        <v>89</v>
      </c>
      <c r="G57" s="10" t="s">
        <v>90</v>
      </c>
      <c r="H57" s="8" t="s">
        <v>91</v>
      </c>
      <c r="I57" s="24"/>
    </row>
    <row r="58" spans="2:9" x14ac:dyDescent="0.2">
      <c r="B58" s="15" t="s">
        <v>92</v>
      </c>
      <c r="C58" s="10"/>
      <c r="D58" s="10"/>
      <c r="E58" s="10"/>
      <c r="F58" s="10" t="s">
        <v>92</v>
      </c>
      <c r="G58" s="10" t="s">
        <v>31</v>
      </c>
      <c r="H58" s="8" t="s">
        <v>93</v>
      </c>
      <c r="I58" s="24"/>
    </row>
    <row r="59" spans="2:9" x14ac:dyDescent="0.2">
      <c r="B59" s="15" t="s">
        <v>94</v>
      </c>
      <c r="C59" s="10"/>
      <c r="D59" s="10"/>
      <c r="E59" s="10"/>
      <c r="F59" s="10" t="s">
        <v>86</v>
      </c>
      <c r="G59" s="10" t="s">
        <v>94</v>
      </c>
      <c r="H59" s="8" t="s">
        <v>95</v>
      </c>
      <c r="I59" s="23">
        <f>IF(I60+I61&lt;&gt;0,I60+I61,"")</f>
        <v>1568260</v>
      </c>
    </row>
    <row r="60" spans="2:9" x14ac:dyDescent="0.2">
      <c r="B60" s="16" t="s">
        <v>96</v>
      </c>
      <c r="C60" s="10"/>
      <c r="D60" s="10"/>
      <c r="E60" s="10"/>
      <c r="F60" s="10" t="s">
        <v>96</v>
      </c>
      <c r="G60" s="10" t="s">
        <v>94</v>
      </c>
      <c r="H60" s="8" t="s">
        <v>97</v>
      </c>
      <c r="I60" s="24">
        <v>1568260</v>
      </c>
    </row>
    <row r="61" spans="2:9" x14ac:dyDescent="0.2">
      <c r="B61" s="16" t="s">
        <v>98</v>
      </c>
      <c r="C61" s="10"/>
      <c r="D61" s="10"/>
      <c r="E61" s="10"/>
      <c r="F61" s="10" t="s">
        <v>98</v>
      </c>
      <c r="G61" s="10" t="s">
        <v>94</v>
      </c>
      <c r="H61" s="8" t="s">
        <v>99</v>
      </c>
      <c r="I61" s="24"/>
    </row>
    <row r="62" spans="2:9" x14ac:dyDescent="0.2">
      <c r="B62" s="15" t="s">
        <v>100</v>
      </c>
      <c r="C62" s="10"/>
      <c r="D62" s="10"/>
      <c r="E62" s="10"/>
      <c r="F62" s="10" t="s">
        <v>86</v>
      </c>
      <c r="G62" s="10" t="s">
        <v>100</v>
      </c>
      <c r="H62" s="8" t="s">
        <v>101</v>
      </c>
      <c r="I62" s="23">
        <f>IF(I63+I64&lt;&gt;0,I63+I64,"")</f>
        <v>371034</v>
      </c>
    </row>
    <row r="63" spans="2:9" x14ac:dyDescent="0.2">
      <c r="B63" s="16" t="s">
        <v>102</v>
      </c>
      <c r="C63" s="10"/>
      <c r="D63" s="10"/>
      <c r="E63" s="10"/>
      <c r="F63" s="10" t="s">
        <v>86</v>
      </c>
      <c r="G63" s="10" t="s">
        <v>102</v>
      </c>
      <c r="H63" s="8" t="s">
        <v>103</v>
      </c>
      <c r="I63" s="24"/>
    </row>
    <row r="64" spans="2:9" x14ac:dyDescent="0.2">
      <c r="B64" s="16" t="s">
        <v>104</v>
      </c>
      <c r="C64" s="10"/>
      <c r="D64" s="10"/>
      <c r="E64" s="10"/>
      <c r="F64" s="10" t="s">
        <v>86</v>
      </c>
      <c r="G64" s="10" t="s">
        <v>105</v>
      </c>
      <c r="H64" s="8" t="s">
        <v>106</v>
      </c>
      <c r="I64" s="24">
        <v>371034</v>
      </c>
    </row>
    <row r="65" spans="2:9" x14ac:dyDescent="0.2">
      <c r="B65" s="15" t="s">
        <v>107</v>
      </c>
      <c r="C65" s="10"/>
      <c r="D65" s="10"/>
      <c r="E65" s="10"/>
      <c r="F65" s="10" t="s">
        <v>86</v>
      </c>
      <c r="G65" s="10" t="s">
        <v>107</v>
      </c>
      <c r="H65" s="8" t="s">
        <v>108</v>
      </c>
      <c r="I65" s="23">
        <f>IF(I66+I67&lt;&gt;0,I66+I67,"")</f>
        <v>370561</v>
      </c>
    </row>
    <row r="66" spans="2:9" x14ac:dyDescent="0.2">
      <c r="B66" s="16" t="s">
        <v>109</v>
      </c>
      <c r="C66" s="10"/>
      <c r="D66" s="10"/>
      <c r="E66" s="10"/>
      <c r="F66" s="10" t="s">
        <v>86</v>
      </c>
      <c r="G66" s="10" t="s">
        <v>109</v>
      </c>
      <c r="H66" s="8" t="s">
        <v>110</v>
      </c>
      <c r="I66" s="24"/>
    </row>
    <row r="67" spans="2:9" x14ac:dyDescent="0.2">
      <c r="B67" s="16" t="s">
        <v>111</v>
      </c>
      <c r="C67" s="10"/>
      <c r="D67" s="10"/>
      <c r="E67" s="10"/>
      <c r="F67" s="10" t="s">
        <v>86</v>
      </c>
      <c r="G67" s="10" t="s">
        <v>111</v>
      </c>
      <c r="H67" s="8" t="s">
        <v>112</v>
      </c>
      <c r="I67" s="24">
        <v>370561</v>
      </c>
    </row>
    <row r="68" spans="2:9" x14ac:dyDescent="0.2">
      <c r="B68" s="15" t="s">
        <v>113</v>
      </c>
      <c r="C68" s="10"/>
      <c r="D68" s="10"/>
      <c r="E68" s="10"/>
      <c r="F68" s="10" t="s">
        <v>86</v>
      </c>
      <c r="G68" s="10" t="s">
        <v>114</v>
      </c>
      <c r="H68" s="8" t="s">
        <v>115</v>
      </c>
      <c r="I68" s="24">
        <v>4318300</v>
      </c>
    </row>
    <row r="69" spans="2:9" x14ac:dyDescent="0.2">
      <c r="B69" s="15" t="s">
        <v>116</v>
      </c>
      <c r="C69" s="10"/>
      <c r="D69" s="10"/>
      <c r="E69" s="10"/>
      <c r="F69" s="10" t="s">
        <v>117</v>
      </c>
      <c r="G69" s="10" t="s">
        <v>12</v>
      </c>
      <c r="H69" s="8" t="s">
        <v>118</v>
      </c>
      <c r="I69" s="24"/>
    </row>
    <row r="70" spans="2:9" x14ac:dyDescent="0.2">
      <c r="B70" s="15" t="s">
        <v>119</v>
      </c>
      <c r="C70" s="10"/>
      <c r="D70" s="10"/>
      <c r="E70" s="10"/>
      <c r="F70" s="10"/>
      <c r="G70" s="10" t="s">
        <v>119</v>
      </c>
      <c r="H70" s="8" t="s">
        <v>120</v>
      </c>
      <c r="I70" s="17" t="s">
        <v>1733</v>
      </c>
    </row>
  </sheetData>
  <printOptions gridLines="1" gridLinesSet="0"/>
  <pageMargins left="0" right="0" top="0" bottom="0" header="0" footer="0"/>
  <pageSetup paperSize="9" fitToHeight="0" orientation="portrait"/>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dimension ref="A1:G30"/>
  <sheetViews>
    <sheetView workbookViewId="0">
      <pane xSplit="5" ySplit="9" topLeftCell="F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5.57031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657</v>
      </c>
      <c r="F1" s="12" t="s">
        <v>1734</v>
      </c>
    </row>
    <row r="5" spans="1:7" s="13" customFormat="1" x14ac:dyDescent="0.25"/>
    <row r="6" spans="1:7" s="13" customFormat="1" ht="33.75" x14ac:dyDescent="0.25">
      <c r="F6" s="6" t="s">
        <v>658</v>
      </c>
      <c r="G6" s="6" t="s">
        <v>646</v>
      </c>
    </row>
    <row r="7" spans="1:7" hidden="1" x14ac:dyDescent="0.2">
      <c r="F7" s="10" t="s">
        <v>659</v>
      </c>
      <c r="G7" s="10" t="s">
        <v>646</v>
      </c>
    </row>
    <row r="8" spans="1:7" hidden="1" x14ac:dyDescent="0.2">
      <c r="F8" s="10" t="s">
        <v>5</v>
      </c>
      <c r="G8" s="10" t="s">
        <v>5</v>
      </c>
    </row>
    <row r="9" spans="1:7" x14ac:dyDescent="0.2">
      <c r="E9" s="7" t="s">
        <v>1732</v>
      </c>
      <c r="F9" s="8" t="s">
        <v>2</v>
      </c>
      <c r="G9" s="8" t="s">
        <v>7</v>
      </c>
    </row>
    <row r="10" spans="1:7" x14ac:dyDescent="0.2">
      <c r="B10" s="10" t="s">
        <v>660</v>
      </c>
      <c r="C10" s="10"/>
      <c r="D10" s="10" t="s">
        <v>660</v>
      </c>
      <c r="E10" s="8" t="s">
        <v>2</v>
      </c>
      <c r="F10" s="17" t="s">
        <v>1733</v>
      </c>
      <c r="G10" s="23" t="str">
        <f>IF(G11+G12+G13+G14+G15+G16&lt;&gt;0,G11+G12+G13+G14+G15+G16,"")</f>
        <v/>
      </c>
    </row>
    <row r="11" spans="1:7" x14ac:dyDescent="0.2">
      <c r="B11" s="15" t="s">
        <v>19</v>
      </c>
      <c r="C11" s="10" t="s">
        <v>19</v>
      </c>
      <c r="D11" s="10" t="s">
        <v>660</v>
      </c>
      <c r="E11" s="8" t="s">
        <v>7</v>
      </c>
      <c r="F11" s="17" t="s">
        <v>1733</v>
      </c>
      <c r="G11" s="24"/>
    </row>
    <row r="12" spans="1:7" x14ac:dyDescent="0.2">
      <c r="B12" s="15" t="s">
        <v>484</v>
      </c>
      <c r="C12" s="10" t="s">
        <v>484</v>
      </c>
      <c r="D12" s="10" t="s">
        <v>660</v>
      </c>
      <c r="E12" s="8" t="s">
        <v>22</v>
      </c>
      <c r="F12" s="17" t="s">
        <v>1733</v>
      </c>
      <c r="G12" s="24"/>
    </row>
    <row r="13" spans="1:7" x14ac:dyDescent="0.2">
      <c r="B13" s="15" t="s">
        <v>24</v>
      </c>
      <c r="C13" s="10" t="s">
        <v>24</v>
      </c>
      <c r="D13" s="10" t="s">
        <v>660</v>
      </c>
      <c r="E13" s="8" t="s">
        <v>25</v>
      </c>
      <c r="F13" s="17" t="s">
        <v>1733</v>
      </c>
      <c r="G13" s="24"/>
    </row>
    <row r="14" spans="1:7" x14ac:dyDescent="0.2">
      <c r="B14" s="15" t="s">
        <v>485</v>
      </c>
      <c r="C14" s="10" t="s">
        <v>481</v>
      </c>
      <c r="D14" s="10" t="s">
        <v>660</v>
      </c>
      <c r="E14" s="8" t="s">
        <v>28</v>
      </c>
      <c r="F14" s="17" t="s">
        <v>1733</v>
      </c>
      <c r="G14" s="24"/>
    </row>
    <row r="15" spans="1:7" x14ac:dyDescent="0.2">
      <c r="B15" s="15" t="s">
        <v>483</v>
      </c>
      <c r="C15" s="10" t="s">
        <v>483</v>
      </c>
      <c r="D15" s="10" t="s">
        <v>660</v>
      </c>
      <c r="E15" s="8" t="s">
        <v>30</v>
      </c>
      <c r="F15" s="17" t="s">
        <v>1733</v>
      </c>
      <c r="G15" s="24"/>
    </row>
    <row r="16" spans="1:7" x14ac:dyDescent="0.2">
      <c r="B16" s="15" t="s">
        <v>486</v>
      </c>
      <c r="C16" s="10" t="s">
        <v>486</v>
      </c>
      <c r="D16" s="10" t="s">
        <v>660</v>
      </c>
      <c r="E16" s="8" t="s">
        <v>32</v>
      </c>
      <c r="F16" s="17" t="s">
        <v>1733</v>
      </c>
      <c r="G16" s="24"/>
    </row>
    <row r="17" spans="2:7" x14ac:dyDescent="0.2">
      <c r="B17" s="10" t="s">
        <v>661</v>
      </c>
      <c r="C17" s="10"/>
      <c r="D17" s="10" t="s">
        <v>661</v>
      </c>
      <c r="E17" s="8" t="s">
        <v>34</v>
      </c>
      <c r="F17" s="23" t="str">
        <f>IF(F18+F19+F20+F21+F22+F23&lt;&gt;0,F18+F19+F20+F21+F22+F23,"")</f>
        <v/>
      </c>
      <c r="G17" s="17" t="s">
        <v>1733</v>
      </c>
    </row>
    <row r="18" spans="2:7" x14ac:dyDescent="0.2">
      <c r="B18" s="15" t="s">
        <v>19</v>
      </c>
      <c r="C18" s="10" t="s">
        <v>19</v>
      </c>
      <c r="D18" s="10" t="s">
        <v>661</v>
      </c>
      <c r="E18" s="8" t="s">
        <v>35</v>
      </c>
      <c r="F18" s="24"/>
      <c r="G18" s="17" t="s">
        <v>1733</v>
      </c>
    </row>
    <row r="19" spans="2:7" x14ac:dyDescent="0.2">
      <c r="B19" s="15" t="s">
        <v>484</v>
      </c>
      <c r="C19" s="10" t="s">
        <v>484</v>
      </c>
      <c r="D19" s="10" t="s">
        <v>661</v>
      </c>
      <c r="E19" s="8" t="s">
        <v>49</v>
      </c>
      <c r="F19" s="24"/>
      <c r="G19" s="17" t="s">
        <v>1733</v>
      </c>
    </row>
    <row r="20" spans="2:7" x14ac:dyDescent="0.2">
      <c r="B20" s="15" t="s">
        <v>24</v>
      </c>
      <c r="C20" s="10" t="s">
        <v>24</v>
      </c>
      <c r="D20" s="10" t="s">
        <v>661</v>
      </c>
      <c r="E20" s="8" t="s">
        <v>50</v>
      </c>
      <c r="F20" s="24"/>
      <c r="G20" s="17" t="s">
        <v>1733</v>
      </c>
    </row>
    <row r="21" spans="2:7" x14ac:dyDescent="0.2">
      <c r="B21" s="15" t="s">
        <v>485</v>
      </c>
      <c r="C21" s="10" t="s">
        <v>481</v>
      </c>
      <c r="D21" s="10" t="s">
        <v>661</v>
      </c>
      <c r="E21" s="8" t="s">
        <v>51</v>
      </c>
      <c r="F21" s="24"/>
      <c r="G21" s="17" t="s">
        <v>1733</v>
      </c>
    </row>
    <row r="22" spans="2:7" x14ac:dyDescent="0.2">
      <c r="B22" s="15" t="s">
        <v>483</v>
      </c>
      <c r="C22" s="10" t="s">
        <v>483</v>
      </c>
      <c r="D22" s="10" t="s">
        <v>661</v>
      </c>
      <c r="E22" s="8" t="s">
        <v>52</v>
      </c>
      <c r="F22" s="24"/>
      <c r="G22" s="17" t="s">
        <v>1733</v>
      </c>
    </row>
    <row r="23" spans="2:7" x14ac:dyDescent="0.2">
      <c r="B23" s="15" t="s">
        <v>486</v>
      </c>
      <c r="C23" s="10" t="s">
        <v>486</v>
      </c>
      <c r="D23" s="10" t="s">
        <v>661</v>
      </c>
      <c r="E23" s="8" t="s">
        <v>141</v>
      </c>
      <c r="F23" s="24"/>
      <c r="G23" s="17" t="s">
        <v>1733</v>
      </c>
    </row>
    <row r="24" spans="2:7" x14ac:dyDescent="0.2">
      <c r="B24" s="10" t="s">
        <v>662</v>
      </c>
      <c r="C24" s="10"/>
      <c r="D24" s="10" t="s">
        <v>662</v>
      </c>
      <c r="E24" s="8" t="s">
        <v>143</v>
      </c>
      <c r="F24" s="17" t="s">
        <v>1733</v>
      </c>
      <c r="G24" s="23" t="str">
        <f>IF(G25+G26+G27+G28+G29+G30&lt;&gt;0,G25+G26+G27+G28+G29+G30,"")</f>
        <v/>
      </c>
    </row>
    <row r="25" spans="2:7" x14ac:dyDescent="0.2">
      <c r="B25" s="15" t="s">
        <v>19</v>
      </c>
      <c r="C25" s="10" t="s">
        <v>19</v>
      </c>
      <c r="D25" s="10" t="s">
        <v>662</v>
      </c>
      <c r="E25" s="8" t="s">
        <v>144</v>
      </c>
      <c r="F25" s="17" t="s">
        <v>1733</v>
      </c>
      <c r="G25" s="24"/>
    </row>
    <row r="26" spans="2:7" x14ac:dyDescent="0.2">
      <c r="B26" s="15" t="s">
        <v>484</v>
      </c>
      <c r="C26" s="10" t="s">
        <v>484</v>
      </c>
      <c r="D26" s="10" t="s">
        <v>662</v>
      </c>
      <c r="E26" s="8" t="s">
        <v>146</v>
      </c>
      <c r="F26" s="17" t="s">
        <v>1733</v>
      </c>
      <c r="G26" s="24"/>
    </row>
    <row r="27" spans="2:7" x14ac:dyDescent="0.2">
      <c r="B27" s="15" t="s">
        <v>24</v>
      </c>
      <c r="C27" s="10" t="s">
        <v>24</v>
      </c>
      <c r="D27" s="10" t="s">
        <v>662</v>
      </c>
      <c r="E27" s="8" t="s">
        <v>151</v>
      </c>
      <c r="F27" s="17" t="s">
        <v>1733</v>
      </c>
      <c r="G27" s="24"/>
    </row>
    <row r="28" spans="2:7" x14ac:dyDescent="0.2">
      <c r="B28" s="15" t="s">
        <v>485</v>
      </c>
      <c r="C28" s="10" t="s">
        <v>481</v>
      </c>
      <c r="D28" s="10" t="s">
        <v>662</v>
      </c>
      <c r="E28" s="8" t="s">
        <v>154</v>
      </c>
      <c r="F28" s="17" t="s">
        <v>1733</v>
      </c>
      <c r="G28" s="24"/>
    </row>
    <row r="29" spans="2:7" x14ac:dyDescent="0.2">
      <c r="B29" s="15" t="s">
        <v>483</v>
      </c>
      <c r="C29" s="10" t="s">
        <v>483</v>
      </c>
      <c r="D29" s="10" t="s">
        <v>662</v>
      </c>
      <c r="E29" s="8" t="s">
        <v>156</v>
      </c>
      <c r="F29" s="17" t="s">
        <v>1733</v>
      </c>
      <c r="G29" s="24"/>
    </row>
    <row r="30" spans="2:7" x14ac:dyDescent="0.2">
      <c r="B30" s="15" t="s">
        <v>486</v>
      </c>
      <c r="C30" s="10" t="s">
        <v>486</v>
      </c>
      <c r="D30" s="10" t="s">
        <v>662</v>
      </c>
      <c r="E30" s="8" t="s">
        <v>158</v>
      </c>
      <c r="F30" s="17" t="s">
        <v>1733</v>
      </c>
      <c r="G30" s="24"/>
    </row>
  </sheetData>
  <printOptions gridLines="1" gridLinesSet="0"/>
  <pageMargins left="0" right="0" top="0" bottom="0" header="0" footer="0"/>
  <pageSetup paperSize="9" fitToHeight="0" orientation="portrait"/>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dimension ref="A1:O46"/>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3.140625" style="11" bestFit="1" customWidth="1"/>
    <col min="3" max="6" width="9.140625" style="11" hidden="1" customWidth="1"/>
    <col min="7" max="7" width="8.7109375" style="11" customWidth="1"/>
    <col min="8" max="15" width="16.7109375" style="11" customWidth="1"/>
    <col min="16" max="16384" width="8.85546875" style="11"/>
  </cols>
  <sheetData>
    <row r="1" spans="1:15" ht="12" x14ac:dyDescent="0.2">
      <c r="A1" s="1" t="s">
        <v>663</v>
      </c>
      <c r="F1" s="12" t="s">
        <v>1734</v>
      </c>
    </row>
    <row r="5" spans="1:15" s="13" customFormat="1" x14ac:dyDescent="0.25"/>
    <row r="6" spans="1:15" s="13" customFormat="1" x14ac:dyDescent="0.25">
      <c r="H6" s="6" t="s">
        <v>9</v>
      </c>
      <c r="I6" s="6"/>
      <c r="J6" s="6"/>
      <c r="K6" s="6"/>
      <c r="L6" s="6" t="s">
        <v>664</v>
      </c>
      <c r="M6" s="6"/>
      <c r="N6" s="6" t="s">
        <v>665</v>
      </c>
      <c r="O6" s="6"/>
    </row>
    <row r="7" spans="1:15" s="13" customFormat="1" ht="33.75" x14ac:dyDescent="0.25">
      <c r="H7" s="6" t="s">
        <v>666</v>
      </c>
      <c r="I7" s="6"/>
      <c r="J7" s="6" t="s">
        <v>667</v>
      </c>
      <c r="K7" s="6"/>
      <c r="L7" s="6" t="s">
        <v>668</v>
      </c>
      <c r="M7" s="6" t="s">
        <v>669</v>
      </c>
      <c r="N7" s="6" t="s">
        <v>670</v>
      </c>
      <c r="O7" s="6" t="s">
        <v>671</v>
      </c>
    </row>
    <row r="8" spans="1:15" s="13" customFormat="1" ht="45" x14ac:dyDescent="0.25">
      <c r="H8" s="6"/>
      <c r="I8" s="6" t="s">
        <v>672</v>
      </c>
      <c r="J8" s="6"/>
      <c r="K8" s="6" t="s">
        <v>673</v>
      </c>
      <c r="L8" s="6"/>
      <c r="M8" s="6"/>
      <c r="N8" s="6"/>
      <c r="O8" s="6"/>
    </row>
    <row r="9" spans="1:15" hidden="1" x14ac:dyDescent="0.2">
      <c r="H9" s="10"/>
      <c r="I9" s="10"/>
      <c r="J9" s="10"/>
      <c r="K9" s="10"/>
      <c r="L9" s="10"/>
      <c r="M9" s="10"/>
      <c r="N9" s="10"/>
      <c r="O9" s="10" t="s">
        <v>665</v>
      </c>
    </row>
    <row r="10" spans="1:15" hidden="1" x14ac:dyDescent="0.2">
      <c r="H10" s="10" t="s">
        <v>9</v>
      </c>
      <c r="I10" s="10" t="s">
        <v>9</v>
      </c>
      <c r="J10" s="10" t="s">
        <v>9</v>
      </c>
      <c r="K10" s="10" t="s">
        <v>9</v>
      </c>
      <c r="L10" s="10" t="s">
        <v>674</v>
      </c>
      <c r="M10" s="10" t="s">
        <v>675</v>
      </c>
      <c r="N10" s="10" t="s">
        <v>665</v>
      </c>
      <c r="O10" s="10" t="s">
        <v>330</v>
      </c>
    </row>
    <row r="11" spans="1:15" hidden="1" x14ac:dyDescent="0.2">
      <c r="H11" s="10" t="s">
        <v>330</v>
      </c>
      <c r="I11" s="10" t="s">
        <v>676</v>
      </c>
      <c r="J11" s="10" t="s">
        <v>330</v>
      </c>
      <c r="K11" s="10" t="s">
        <v>676</v>
      </c>
      <c r="L11" s="10" t="s">
        <v>36</v>
      </c>
      <c r="M11" s="10" t="s">
        <v>131</v>
      </c>
      <c r="N11" s="10" t="s">
        <v>330</v>
      </c>
      <c r="O11" s="10" t="s">
        <v>5</v>
      </c>
    </row>
    <row r="12" spans="1:15" hidden="1" x14ac:dyDescent="0.2">
      <c r="H12" s="10" t="s">
        <v>10</v>
      </c>
      <c r="I12" s="10" t="s">
        <v>10</v>
      </c>
      <c r="J12" s="10" t="s">
        <v>122</v>
      </c>
      <c r="K12" s="10" t="s">
        <v>122</v>
      </c>
      <c r="L12" s="10" t="s">
        <v>5</v>
      </c>
      <c r="M12" s="10" t="s">
        <v>5</v>
      </c>
      <c r="N12" s="10" t="s">
        <v>5</v>
      </c>
      <c r="O12" s="10" t="s">
        <v>677</v>
      </c>
    </row>
    <row r="13" spans="1:15" x14ac:dyDescent="0.2">
      <c r="G13" s="7" t="s">
        <v>1732</v>
      </c>
      <c r="H13" s="8" t="s">
        <v>2</v>
      </c>
      <c r="I13" s="8" t="s">
        <v>556</v>
      </c>
      <c r="J13" s="8" t="s">
        <v>7</v>
      </c>
      <c r="K13" s="8" t="s">
        <v>678</v>
      </c>
      <c r="L13" s="8" t="s">
        <v>560</v>
      </c>
      <c r="M13" s="8" t="s">
        <v>294</v>
      </c>
      <c r="N13" s="8" t="s">
        <v>22</v>
      </c>
      <c r="O13" s="8" t="s">
        <v>25</v>
      </c>
    </row>
    <row r="14" spans="1:15" x14ac:dyDescent="0.2">
      <c r="B14" s="10" t="s">
        <v>679</v>
      </c>
      <c r="C14" s="10"/>
      <c r="D14" s="10"/>
      <c r="E14" s="10" t="s">
        <v>29</v>
      </c>
      <c r="F14" s="10" t="s">
        <v>298</v>
      </c>
      <c r="G14" s="8" t="s">
        <v>2</v>
      </c>
      <c r="H14" s="23" t="str">
        <f>IF(SUM(H16:H19)&lt;&gt;0,SUM(H16:H19),"")</f>
        <v/>
      </c>
      <c r="I14" s="17" t="s">
        <v>1733</v>
      </c>
      <c r="J14" s="23" t="str">
        <f>IF(SUM(J16:J19)&lt;&gt;0,SUM(J16:J19),"")</f>
        <v/>
      </c>
      <c r="K14" s="17" t="s">
        <v>1733</v>
      </c>
      <c r="L14" s="17" t="s">
        <v>1733</v>
      </c>
      <c r="M14" s="17" t="s">
        <v>1733</v>
      </c>
      <c r="N14" s="23" t="str">
        <f>IF(SUM(N16:N19)&lt;&gt;0,SUM(N16:N19),"")</f>
        <v/>
      </c>
      <c r="O14" s="23" t="str">
        <f>IF(O16+O18&lt;&gt;0,O16+O18,"")</f>
        <v/>
      </c>
    </row>
    <row r="15" spans="1:15" x14ac:dyDescent="0.2">
      <c r="B15" s="15" t="s">
        <v>680</v>
      </c>
      <c r="C15" s="10"/>
      <c r="D15" s="10" t="s">
        <v>29</v>
      </c>
      <c r="E15" s="10" t="s">
        <v>298</v>
      </c>
      <c r="F15" s="10" t="s">
        <v>681</v>
      </c>
      <c r="G15" s="8" t="s">
        <v>7</v>
      </c>
      <c r="H15" s="24"/>
      <c r="I15" s="17" t="s">
        <v>1733</v>
      </c>
      <c r="J15" s="24"/>
      <c r="K15" s="17" t="s">
        <v>1733</v>
      </c>
      <c r="L15" s="17" t="s">
        <v>1733</v>
      </c>
      <c r="M15" s="17" t="s">
        <v>1733</v>
      </c>
      <c r="N15" s="24"/>
      <c r="O15" s="17" t="s">
        <v>1733</v>
      </c>
    </row>
    <row r="16" spans="1:15" x14ac:dyDescent="0.2">
      <c r="B16" s="15" t="s">
        <v>682</v>
      </c>
      <c r="C16" s="10" t="s">
        <v>683</v>
      </c>
      <c r="D16" s="10" t="s">
        <v>29</v>
      </c>
      <c r="E16" s="10" t="s">
        <v>684</v>
      </c>
      <c r="F16" s="10" t="s">
        <v>298</v>
      </c>
      <c r="G16" s="8" t="s">
        <v>22</v>
      </c>
      <c r="H16" s="24"/>
      <c r="I16" s="17" t="s">
        <v>1733</v>
      </c>
      <c r="J16" s="24"/>
      <c r="K16" s="17" t="s">
        <v>1733</v>
      </c>
      <c r="L16" s="17" t="s">
        <v>1733</v>
      </c>
      <c r="M16" s="17" t="s">
        <v>1733</v>
      </c>
      <c r="N16" s="24"/>
      <c r="O16" s="24"/>
    </row>
    <row r="17" spans="2:15" x14ac:dyDescent="0.2">
      <c r="B17" s="15" t="s">
        <v>685</v>
      </c>
      <c r="C17" s="10" t="s">
        <v>686</v>
      </c>
      <c r="D17" s="10" t="s">
        <v>29</v>
      </c>
      <c r="E17" s="10" t="s">
        <v>684</v>
      </c>
      <c r="F17" s="10" t="s">
        <v>298</v>
      </c>
      <c r="G17" s="8" t="s">
        <v>25</v>
      </c>
      <c r="H17" s="24"/>
      <c r="I17" s="17" t="s">
        <v>1733</v>
      </c>
      <c r="J17" s="24"/>
      <c r="K17" s="17" t="s">
        <v>1733</v>
      </c>
      <c r="L17" s="17" t="s">
        <v>1733</v>
      </c>
      <c r="M17" s="17" t="s">
        <v>1733</v>
      </c>
      <c r="N17" s="24"/>
      <c r="O17" s="17" t="s">
        <v>1733</v>
      </c>
    </row>
    <row r="18" spans="2:15" x14ac:dyDescent="0.2">
      <c r="B18" s="15" t="s">
        <v>687</v>
      </c>
      <c r="C18" s="10" t="s">
        <v>683</v>
      </c>
      <c r="D18" s="10" t="s">
        <v>29</v>
      </c>
      <c r="E18" s="10" t="s">
        <v>688</v>
      </c>
      <c r="F18" s="10" t="s">
        <v>298</v>
      </c>
      <c r="G18" s="8" t="s">
        <v>28</v>
      </c>
      <c r="H18" s="24"/>
      <c r="I18" s="17" t="s">
        <v>1733</v>
      </c>
      <c r="J18" s="24"/>
      <c r="K18" s="17" t="s">
        <v>1733</v>
      </c>
      <c r="L18" s="17" t="s">
        <v>1733</v>
      </c>
      <c r="M18" s="17" t="s">
        <v>1733</v>
      </c>
      <c r="N18" s="24"/>
      <c r="O18" s="24"/>
    </row>
    <row r="19" spans="2:15" x14ac:dyDescent="0.2">
      <c r="B19" s="15" t="s">
        <v>689</v>
      </c>
      <c r="C19" s="10" t="s">
        <v>686</v>
      </c>
      <c r="D19" s="10" t="s">
        <v>29</v>
      </c>
      <c r="E19" s="10" t="s">
        <v>688</v>
      </c>
      <c r="F19" s="10" t="s">
        <v>298</v>
      </c>
      <c r="G19" s="8" t="s">
        <v>30</v>
      </c>
      <c r="H19" s="24"/>
      <c r="I19" s="17" t="s">
        <v>1733</v>
      </c>
      <c r="J19" s="24"/>
      <c r="K19" s="17" t="s">
        <v>1733</v>
      </c>
      <c r="L19" s="17" t="s">
        <v>1733</v>
      </c>
      <c r="M19" s="17" t="s">
        <v>1733</v>
      </c>
      <c r="N19" s="24"/>
      <c r="O19" s="17" t="s">
        <v>1733</v>
      </c>
    </row>
    <row r="20" spans="2:15" x14ac:dyDescent="0.2">
      <c r="B20" s="10" t="s">
        <v>176</v>
      </c>
      <c r="C20" s="10"/>
      <c r="D20" s="10"/>
      <c r="E20" s="10" t="s">
        <v>29</v>
      </c>
      <c r="F20" s="10" t="s">
        <v>690</v>
      </c>
      <c r="G20" s="8" t="s">
        <v>32</v>
      </c>
      <c r="H20" s="23" t="str">
        <f>IF(SUM(H22:H25)&lt;&gt;0,SUM(H22:H25),"")</f>
        <v/>
      </c>
      <c r="I20" s="17" t="s">
        <v>1733</v>
      </c>
      <c r="J20" s="23" t="str">
        <f>IF(SUM(J22:J25)&lt;&gt;0,SUM(J22:J25),"")</f>
        <v/>
      </c>
      <c r="K20" s="17" t="s">
        <v>1733</v>
      </c>
      <c r="L20" s="17" t="s">
        <v>1733</v>
      </c>
      <c r="M20" s="17" t="s">
        <v>1733</v>
      </c>
      <c r="N20" s="23" t="str">
        <f>IF(SUM(N22:N25)&lt;&gt;0,SUM(N22:N25),"")</f>
        <v/>
      </c>
      <c r="O20" s="23" t="str">
        <f>IF(O22+O24&lt;&gt;0,O22+O24,"")</f>
        <v/>
      </c>
    </row>
    <row r="21" spans="2:15" x14ac:dyDescent="0.2">
      <c r="B21" s="15" t="s">
        <v>680</v>
      </c>
      <c r="C21" s="10"/>
      <c r="D21" s="10" t="s">
        <v>29</v>
      </c>
      <c r="E21" s="10" t="s">
        <v>690</v>
      </c>
      <c r="F21" s="10" t="s">
        <v>681</v>
      </c>
      <c r="G21" s="8" t="s">
        <v>34</v>
      </c>
      <c r="H21" s="24"/>
      <c r="I21" s="17" t="s">
        <v>1733</v>
      </c>
      <c r="J21" s="24"/>
      <c r="K21" s="17" t="s">
        <v>1733</v>
      </c>
      <c r="L21" s="17" t="s">
        <v>1733</v>
      </c>
      <c r="M21" s="17" t="s">
        <v>1733</v>
      </c>
      <c r="N21" s="24"/>
      <c r="O21" s="17" t="s">
        <v>1733</v>
      </c>
    </row>
    <row r="22" spans="2:15" x14ac:dyDescent="0.2">
      <c r="B22" s="15" t="s">
        <v>682</v>
      </c>
      <c r="C22" s="10" t="s">
        <v>683</v>
      </c>
      <c r="D22" s="10" t="s">
        <v>29</v>
      </c>
      <c r="E22" s="10" t="s">
        <v>684</v>
      </c>
      <c r="F22" s="10" t="s">
        <v>690</v>
      </c>
      <c r="G22" s="8" t="s">
        <v>35</v>
      </c>
      <c r="H22" s="24"/>
      <c r="I22" s="17" t="s">
        <v>1733</v>
      </c>
      <c r="J22" s="24"/>
      <c r="K22" s="17" t="s">
        <v>1733</v>
      </c>
      <c r="L22" s="17" t="s">
        <v>1733</v>
      </c>
      <c r="M22" s="17" t="s">
        <v>1733</v>
      </c>
      <c r="N22" s="24"/>
      <c r="O22" s="24"/>
    </row>
    <row r="23" spans="2:15" x14ac:dyDescent="0.2">
      <c r="B23" s="15" t="s">
        <v>685</v>
      </c>
      <c r="C23" s="10" t="s">
        <v>686</v>
      </c>
      <c r="D23" s="10" t="s">
        <v>29</v>
      </c>
      <c r="E23" s="10" t="s">
        <v>684</v>
      </c>
      <c r="F23" s="10" t="s">
        <v>690</v>
      </c>
      <c r="G23" s="8" t="s">
        <v>49</v>
      </c>
      <c r="H23" s="24"/>
      <c r="I23" s="17" t="s">
        <v>1733</v>
      </c>
      <c r="J23" s="24"/>
      <c r="K23" s="17" t="s">
        <v>1733</v>
      </c>
      <c r="L23" s="17" t="s">
        <v>1733</v>
      </c>
      <c r="M23" s="17" t="s">
        <v>1733</v>
      </c>
      <c r="N23" s="24"/>
      <c r="O23" s="17" t="s">
        <v>1733</v>
      </c>
    </row>
    <row r="24" spans="2:15" x14ac:dyDescent="0.2">
      <c r="B24" s="15" t="s">
        <v>687</v>
      </c>
      <c r="C24" s="10" t="s">
        <v>683</v>
      </c>
      <c r="D24" s="10" t="s">
        <v>29</v>
      </c>
      <c r="E24" s="10" t="s">
        <v>688</v>
      </c>
      <c r="F24" s="10" t="s">
        <v>690</v>
      </c>
      <c r="G24" s="8" t="s">
        <v>50</v>
      </c>
      <c r="H24" s="24"/>
      <c r="I24" s="17" t="s">
        <v>1733</v>
      </c>
      <c r="J24" s="24"/>
      <c r="K24" s="17" t="s">
        <v>1733</v>
      </c>
      <c r="L24" s="17" t="s">
        <v>1733</v>
      </c>
      <c r="M24" s="17" t="s">
        <v>1733</v>
      </c>
      <c r="N24" s="24"/>
      <c r="O24" s="24"/>
    </row>
    <row r="25" spans="2:15" x14ac:dyDescent="0.2">
      <c r="B25" s="15" t="s">
        <v>689</v>
      </c>
      <c r="C25" s="10" t="s">
        <v>686</v>
      </c>
      <c r="D25" s="10" t="s">
        <v>29</v>
      </c>
      <c r="E25" s="10" t="s">
        <v>688</v>
      </c>
      <c r="F25" s="10" t="s">
        <v>690</v>
      </c>
      <c r="G25" s="8" t="s">
        <v>51</v>
      </c>
      <c r="H25" s="24"/>
      <c r="I25" s="17" t="s">
        <v>1733</v>
      </c>
      <c r="J25" s="24"/>
      <c r="K25" s="17" t="s">
        <v>1733</v>
      </c>
      <c r="L25" s="17" t="s">
        <v>1733</v>
      </c>
      <c r="M25" s="17" t="s">
        <v>1733</v>
      </c>
      <c r="N25" s="24"/>
      <c r="O25" s="17" t="s">
        <v>1733</v>
      </c>
    </row>
    <row r="26" spans="2:15" x14ac:dyDescent="0.2">
      <c r="B26" s="10" t="s">
        <v>691</v>
      </c>
      <c r="C26" s="10"/>
      <c r="D26" s="10"/>
      <c r="E26" s="10" t="s">
        <v>29</v>
      </c>
      <c r="F26" s="10" t="s">
        <v>692</v>
      </c>
      <c r="G26" s="8" t="s">
        <v>52</v>
      </c>
      <c r="H26" s="23" t="str">
        <f>IF(SUM(H28:H31)&lt;&gt;0,SUM(H28:H31),"")</f>
        <v/>
      </c>
      <c r="I26" s="17" t="s">
        <v>1733</v>
      </c>
      <c r="J26" s="23" t="str">
        <f>IF(SUM(J28:J31)&lt;&gt;0,SUM(J28:J31),"")</f>
        <v/>
      </c>
      <c r="K26" s="17" t="s">
        <v>1733</v>
      </c>
      <c r="L26" s="17" t="s">
        <v>1733</v>
      </c>
      <c r="M26" s="17" t="s">
        <v>1733</v>
      </c>
      <c r="N26" s="23" t="str">
        <f>IF(SUM(N28:N31)&lt;&gt;0,SUM(N28:N31),"")</f>
        <v/>
      </c>
      <c r="O26" s="23" t="str">
        <f>IF(O28+O30&lt;&gt;0,O28+O30,"")</f>
        <v/>
      </c>
    </row>
    <row r="27" spans="2:15" x14ac:dyDescent="0.2">
      <c r="B27" s="15" t="s">
        <v>680</v>
      </c>
      <c r="C27" s="10"/>
      <c r="D27" s="10" t="s">
        <v>29</v>
      </c>
      <c r="E27" s="10" t="s">
        <v>692</v>
      </c>
      <c r="F27" s="10" t="s">
        <v>681</v>
      </c>
      <c r="G27" s="8" t="s">
        <v>141</v>
      </c>
      <c r="H27" s="24"/>
      <c r="I27" s="17" t="s">
        <v>1733</v>
      </c>
      <c r="J27" s="24"/>
      <c r="K27" s="17" t="s">
        <v>1733</v>
      </c>
      <c r="L27" s="17" t="s">
        <v>1733</v>
      </c>
      <c r="M27" s="17" t="s">
        <v>1733</v>
      </c>
      <c r="N27" s="24"/>
      <c r="O27" s="17" t="s">
        <v>1733</v>
      </c>
    </row>
    <row r="28" spans="2:15" x14ac:dyDescent="0.2">
      <c r="B28" s="15" t="s">
        <v>682</v>
      </c>
      <c r="C28" s="10" t="s">
        <v>683</v>
      </c>
      <c r="D28" s="10" t="s">
        <v>29</v>
      </c>
      <c r="E28" s="10" t="s">
        <v>684</v>
      </c>
      <c r="F28" s="10" t="s">
        <v>692</v>
      </c>
      <c r="G28" s="8" t="s">
        <v>143</v>
      </c>
      <c r="H28" s="24"/>
      <c r="I28" s="17" t="s">
        <v>1733</v>
      </c>
      <c r="J28" s="24"/>
      <c r="K28" s="17" t="s">
        <v>1733</v>
      </c>
      <c r="L28" s="17" t="s">
        <v>1733</v>
      </c>
      <c r="M28" s="17" t="s">
        <v>1733</v>
      </c>
      <c r="N28" s="24"/>
      <c r="O28" s="24"/>
    </row>
    <row r="29" spans="2:15" x14ac:dyDescent="0.2">
      <c r="B29" s="15" t="s">
        <v>685</v>
      </c>
      <c r="C29" s="10" t="s">
        <v>686</v>
      </c>
      <c r="D29" s="10" t="s">
        <v>29</v>
      </c>
      <c r="E29" s="10" t="s">
        <v>684</v>
      </c>
      <c r="F29" s="10" t="s">
        <v>692</v>
      </c>
      <c r="G29" s="8" t="s">
        <v>144</v>
      </c>
      <c r="H29" s="24"/>
      <c r="I29" s="17" t="s">
        <v>1733</v>
      </c>
      <c r="J29" s="24"/>
      <c r="K29" s="17" t="s">
        <v>1733</v>
      </c>
      <c r="L29" s="17" t="s">
        <v>1733</v>
      </c>
      <c r="M29" s="17" t="s">
        <v>1733</v>
      </c>
      <c r="N29" s="24"/>
      <c r="O29" s="17" t="s">
        <v>1733</v>
      </c>
    </row>
    <row r="30" spans="2:15" x14ac:dyDescent="0.2">
      <c r="B30" s="15" t="s">
        <v>687</v>
      </c>
      <c r="C30" s="10" t="s">
        <v>683</v>
      </c>
      <c r="D30" s="10" t="s">
        <v>29</v>
      </c>
      <c r="E30" s="10" t="s">
        <v>688</v>
      </c>
      <c r="F30" s="10" t="s">
        <v>692</v>
      </c>
      <c r="G30" s="8" t="s">
        <v>146</v>
      </c>
      <c r="H30" s="24"/>
      <c r="I30" s="17" t="s">
        <v>1733</v>
      </c>
      <c r="J30" s="24"/>
      <c r="K30" s="17" t="s">
        <v>1733</v>
      </c>
      <c r="L30" s="17" t="s">
        <v>1733</v>
      </c>
      <c r="M30" s="17" t="s">
        <v>1733</v>
      </c>
      <c r="N30" s="24"/>
      <c r="O30" s="24"/>
    </row>
    <row r="31" spans="2:15" x14ac:dyDescent="0.2">
      <c r="B31" s="15" t="s">
        <v>689</v>
      </c>
      <c r="C31" s="10" t="s">
        <v>686</v>
      </c>
      <c r="D31" s="10" t="s">
        <v>29</v>
      </c>
      <c r="E31" s="10" t="s">
        <v>688</v>
      </c>
      <c r="F31" s="10" t="s">
        <v>692</v>
      </c>
      <c r="G31" s="8" t="s">
        <v>151</v>
      </c>
      <c r="H31" s="24"/>
      <c r="I31" s="17" t="s">
        <v>1733</v>
      </c>
      <c r="J31" s="24"/>
      <c r="K31" s="17" t="s">
        <v>1733</v>
      </c>
      <c r="L31" s="17" t="s">
        <v>1733</v>
      </c>
      <c r="M31" s="17" t="s">
        <v>1733</v>
      </c>
      <c r="N31" s="24"/>
      <c r="O31" s="17" t="s">
        <v>1733</v>
      </c>
    </row>
    <row r="32" spans="2:15" x14ac:dyDescent="0.2">
      <c r="B32" s="10" t="s">
        <v>693</v>
      </c>
      <c r="C32" s="10"/>
      <c r="D32" s="10"/>
      <c r="E32" s="10" t="s">
        <v>29</v>
      </c>
      <c r="F32" s="10" t="s">
        <v>694</v>
      </c>
      <c r="G32" s="8" t="s">
        <v>154</v>
      </c>
      <c r="H32" s="23" t="str">
        <f>IF(SUM(H35:H38)&lt;&gt;0,SUM(H35:H38),"")</f>
        <v/>
      </c>
      <c r="I32" s="17" t="s">
        <v>1733</v>
      </c>
      <c r="J32" s="23" t="str">
        <f>IF(SUM(J35:J38)&lt;&gt;0,SUM(J35:J38),"")</f>
        <v/>
      </c>
      <c r="K32" s="17" t="s">
        <v>1733</v>
      </c>
      <c r="L32" s="17" t="s">
        <v>1733</v>
      </c>
      <c r="M32" s="17" t="s">
        <v>1733</v>
      </c>
      <c r="N32" s="23" t="str">
        <f>IF(SUM(N35:N38)&lt;&gt;0,SUM(N35:N38),"")</f>
        <v/>
      </c>
      <c r="O32" s="23" t="str">
        <f>IF(SUM(O35:O38)&lt;&gt;0,SUM(O35:O38),"")</f>
        <v/>
      </c>
    </row>
    <row r="33" spans="2:15" x14ac:dyDescent="0.2">
      <c r="B33" s="15" t="s">
        <v>695</v>
      </c>
      <c r="C33" s="10"/>
      <c r="D33" s="10" t="s">
        <v>29</v>
      </c>
      <c r="E33" s="10" t="s">
        <v>694</v>
      </c>
      <c r="F33" s="10" t="s">
        <v>696</v>
      </c>
      <c r="G33" s="8" t="s">
        <v>697</v>
      </c>
      <c r="H33" s="24"/>
      <c r="I33" s="17" t="s">
        <v>1733</v>
      </c>
      <c r="J33" s="24"/>
      <c r="K33" s="17" t="s">
        <v>1733</v>
      </c>
      <c r="L33" s="17" t="s">
        <v>1733</v>
      </c>
      <c r="M33" s="17" t="s">
        <v>1733</v>
      </c>
      <c r="N33" s="24"/>
      <c r="O33" s="17" t="s">
        <v>1733</v>
      </c>
    </row>
    <row r="34" spans="2:15" x14ac:dyDescent="0.2">
      <c r="B34" s="15" t="s">
        <v>698</v>
      </c>
      <c r="C34" s="10"/>
      <c r="D34" s="10" t="s">
        <v>29</v>
      </c>
      <c r="E34" s="10" t="s">
        <v>694</v>
      </c>
      <c r="F34" s="10" t="s">
        <v>699</v>
      </c>
      <c r="G34" s="8" t="s">
        <v>236</v>
      </c>
      <c r="H34" s="24"/>
      <c r="I34" s="17" t="s">
        <v>1733</v>
      </c>
      <c r="J34" s="24"/>
      <c r="K34" s="17" t="s">
        <v>1733</v>
      </c>
      <c r="L34" s="17" t="s">
        <v>1733</v>
      </c>
      <c r="M34" s="17" t="s">
        <v>1733</v>
      </c>
      <c r="N34" s="24"/>
      <c r="O34" s="17" t="s">
        <v>1733</v>
      </c>
    </row>
    <row r="35" spans="2:15" x14ac:dyDescent="0.2">
      <c r="B35" s="15" t="s">
        <v>700</v>
      </c>
      <c r="C35" s="10"/>
      <c r="D35" s="10" t="s">
        <v>700</v>
      </c>
      <c r="E35" s="10" t="s">
        <v>29</v>
      </c>
      <c r="F35" s="10" t="s">
        <v>694</v>
      </c>
      <c r="G35" s="8" t="s">
        <v>158</v>
      </c>
      <c r="H35" s="24"/>
      <c r="I35" s="17" t="s">
        <v>1733</v>
      </c>
      <c r="J35" s="24"/>
      <c r="K35" s="17" t="s">
        <v>1733</v>
      </c>
      <c r="L35" s="17" t="s">
        <v>1733</v>
      </c>
      <c r="M35" s="17" t="s">
        <v>1733</v>
      </c>
      <c r="N35" s="24"/>
      <c r="O35" s="24"/>
    </row>
    <row r="36" spans="2:15" x14ac:dyDescent="0.2">
      <c r="B36" s="15" t="s">
        <v>701</v>
      </c>
      <c r="C36" s="10"/>
      <c r="D36" s="10" t="s">
        <v>701</v>
      </c>
      <c r="E36" s="10" t="s">
        <v>29</v>
      </c>
      <c r="F36" s="10" t="s">
        <v>694</v>
      </c>
      <c r="G36" s="8" t="s">
        <v>161</v>
      </c>
      <c r="H36" s="24"/>
      <c r="I36" s="17" t="s">
        <v>1733</v>
      </c>
      <c r="J36" s="24"/>
      <c r="K36" s="17" t="s">
        <v>1733</v>
      </c>
      <c r="L36" s="17" t="s">
        <v>1733</v>
      </c>
      <c r="M36" s="17" t="s">
        <v>1733</v>
      </c>
      <c r="N36" s="24"/>
      <c r="O36" s="24"/>
    </row>
    <row r="37" spans="2:15" x14ac:dyDescent="0.2">
      <c r="B37" s="15" t="s">
        <v>702</v>
      </c>
      <c r="C37" s="10"/>
      <c r="D37" s="10" t="s">
        <v>702</v>
      </c>
      <c r="E37" s="10" t="s">
        <v>29</v>
      </c>
      <c r="F37" s="10" t="s">
        <v>694</v>
      </c>
      <c r="G37" s="8" t="s">
        <v>164</v>
      </c>
      <c r="H37" s="24"/>
      <c r="I37" s="17" t="s">
        <v>1733</v>
      </c>
      <c r="J37" s="24"/>
      <c r="K37" s="17" t="s">
        <v>1733</v>
      </c>
      <c r="L37" s="17" t="s">
        <v>1733</v>
      </c>
      <c r="M37" s="17" t="s">
        <v>1733</v>
      </c>
      <c r="N37" s="24"/>
      <c r="O37" s="24"/>
    </row>
    <row r="38" spans="2:15" x14ac:dyDescent="0.2">
      <c r="B38" s="15" t="s">
        <v>241</v>
      </c>
      <c r="C38" s="10"/>
      <c r="D38" s="10" t="s">
        <v>703</v>
      </c>
      <c r="E38" s="10" t="s">
        <v>29</v>
      </c>
      <c r="F38" s="10" t="s">
        <v>694</v>
      </c>
      <c r="G38" s="8" t="s">
        <v>84</v>
      </c>
      <c r="H38" s="24"/>
      <c r="I38" s="17" t="s">
        <v>1733</v>
      </c>
      <c r="J38" s="24"/>
      <c r="K38" s="17" t="s">
        <v>1733</v>
      </c>
      <c r="L38" s="17" t="s">
        <v>1733</v>
      </c>
      <c r="M38" s="17" t="s">
        <v>1733</v>
      </c>
      <c r="N38" s="24"/>
      <c r="O38" s="24"/>
    </row>
    <row r="39" spans="2:15" x14ac:dyDescent="0.2">
      <c r="B39" s="10" t="s">
        <v>704</v>
      </c>
      <c r="C39" s="10"/>
      <c r="D39" s="10"/>
      <c r="E39" s="10" t="s">
        <v>29</v>
      </c>
      <c r="F39" s="10" t="s">
        <v>705</v>
      </c>
      <c r="G39" s="8" t="s">
        <v>91</v>
      </c>
      <c r="H39" s="24"/>
      <c r="I39" s="17" t="s">
        <v>1733</v>
      </c>
      <c r="J39" s="24"/>
      <c r="K39" s="17" t="s">
        <v>1733</v>
      </c>
      <c r="L39" s="17" t="s">
        <v>1733</v>
      </c>
      <c r="M39" s="17" t="s">
        <v>1733</v>
      </c>
      <c r="N39" s="24"/>
      <c r="O39" s="24"/>
    </row>
    <row r="40" spans="2:15" x14ac:dyDescent="0.2">
      <c r="B40" s="15" t="s">
        <v>680</v>
      </c>
      <c r="C40" s="10"/>
      <c r="D40" s="10" t="s">
        <v>29</v>
      </c>
      <c r="E40" s="10" t="s">
        <v>705</v>
      </c>
      <c r="F40" s="10" t="s">
        <v>681</v>
      </c>
      <c r="G40" s="8" t="s">
        <v>93</v>
      </c>
      <c r="H40" s="24"/>
      <c r="I40" s="17" t="s">
        <v>1733</v>
      </c>
      <c r="J40" s="24"/>
      <c r="K40" s="17" t="s">
        <v>1733</v>
      </c>
      <c r="L40" s="17" t="s">
        <v>1733</v>
      </c>
      <c r="M40" s="17" t="s">
        <v>1733</v>
      </c>
      <c r="N40" s="24"/>
      <c r="O40" s="17" t="s">
        <v>1733</v>
      </c>
    </row>
    <row r="41" spans="2:15" x14ac:dyDescent="0.2">
      <c r="B41" s="10" t="s">
        <v>241</v>
      </c>
      <c r="C41" s="10"/>
      <c r="D41" s="10"/>
      <c r="E41" s="10" t="s">
        <v>29</v>
      </c>
      <c r="F41" s="10" t="s">
        <v>706</v>
      </c>
      <c r="G41" s="8" t="s">
        <v>95</v>
      </c>
      <c r="H41" s="24"/>
      <c r="I41" s="17" t="s">
        <v>1733</v>
      </c>
      <c r="J41" s="24"/>
      <c r="K41" s="17" t="s">
        <v>1733</v>
      </c>
      <c r="L41" s="17" t="s">
        <v>1733</v>
      </c>
      <c r="M41" s="17" t="s">
        <v>1733</v>
      </c>
      <c r="N41" s="24"/>
      <c r="O41" s="24"/>
    </row>
    <row r="42" spans="2:15" x14ac:dyDescent="0.2">
      <c r="B42" s="15" t="s">
        <v>680</v>
      </c>
      <c r="C42" s="10"/>
      <c r="D42" s="10" t="s">
        <v>29</v>
      </c>
      <c r="E42" s="10" t="s">
        <v>706</v>
      </c>
      <c r="F42" s="10" t="s">
        <v>681</v>
      </c>
      <c r="G42" s="8" t="s">
        <v>97</v>
      </c>
      <c r="H42" s="24"/>
      <c r="I42" s="17" t="s">
        <v>1733</v>
      </c>
      <c r="J42" s="24"/>
      <c r="K42" s="17" t="s">
        <v>1733</v>
      </c>
      <c r="L42" s="17" t="s">
        <v>1733</v>
      </c>
      <c r="M42" s="17" t="s">
        <v>1733</v>
      </c>
      <c r="N42" s="24"/>
      <c r="O42" s="17" t="s">
        <v>1733</v>
      </c>
    </row>
    <row r="43" spans="2:15" x14ac:dyDescent="0.2">
      <c r="B43" s="10" t="s">
        <v>29</v>
      </c>
      <c r="C43" s="10"/>
      <c r="D43" s="10"/>
      <c r="E43" s="10"/>
      <c r="F43" s="10" t="s">
        <v>29</v>
      </c>
      <c r="G43" s="8" t="s">
        <v>99</v>
      </c>
      <c r="H43" s="23" t="str">
        <f>IF(SUM(H14,H20,H26,H32,H39,H41)&lt;&gt;0,SUM(H14,H20,H26,H32,H39,H41),"")</f>
        <v/>
      </c>
      <c r="I43" s="17" t="s">
        <v>1733</v>
      </c>
      <c r="J43" s="23" t="str">
        <f>IF(SUM(J14,J20,J26,J32,J39,J41)&lt;&gt;0,SUM(J14,J20,J26,J32,J39,J41),"")</f>
        <v/>
      </c>
      <c r="K43" s="17" t="s">
        <v>1733</v>
      </c>
      <c r="L43" s="17" t="s">
        <v>1733</v>
      </c>
      <c r="M43" s="17" t="s">
        <v>1733</v>
      </c>
      <c r="N43" s="23" t="str">
        <f>IF(SUM(N14,N20,N26,N32,N39,N41)&lt;&gt;0,SUM(N14,N20,N26,N32,N39,N41),"")</f>
        <v/>
      </c>
      <c r="O43" s="23" t="str">
        <f>IF(SUM(O14,O20,O26,O32,O39,O41)&lt;&gt;0,SUM(O14,O20,O26,O32,O39,O41),"")</f>
        <v/>
      </c>
    </row>
    <row r="44" spans="2:15" x14ac:dyDescent="0.2">
      <c r="B44" s="15" t="s">
        <v>707</v>
      </c>
      <c r="C44" s="10"/>
      <c r="D44" s="10" t="s">
        <v>24</v>
      </c>
      <c r="E44" s="10" t="s">
        <v>29</v>
      </c>
      <c r="F44" s="10" t="s">
        <v>684</v>
      </c>
      <c r="G44" s="8" t="s">
        <v>101</v>
      </c>
      <c r="H44" s="24"/>
      <c r="I44" s="17" t="s">
        <v>1733</v>
      </c>
      <c r="J44" s="24"/>
      <c r="K44" s="17" t="s">
        <v>1733</v>
      </c>
      <c r="L44" s="17" t="s">
        <v>1733</v>
      </c>
      <c r="M44" s="17" t="s">
        <v>1733</v>
      </c>
      <c r="N44" s="24"/>
      <c r="O44" s="17" t="s">
        <v>1733</v>
      </c>
    </row>
    <row r="45" spans="2:15" x14ac:dyDescent="0.2">
      <c r="B45" s="15" t="s">
        <v>708</v>
      </c>
      <c r="C45" s="10"/>
      <c r="D45" s="10" t="s">
        <v>481</v>
      </c>
      <c r="E45" s="10" t="s">
        <v>29</v>
      </c>
      <c r="F45" s="10" t="s">
        <v>684</v>
      </c>
      <c r="G45" s="8" t="s">
        <v>103</v>
      </c>
      <c r="H45" s="24"/>
      <c r="I45" s="17" t="s">
        <v>1733</v>
      </c>
      <c r="J45" s="24"/>
      <c r="K45" s="17" t="s">
        <v>1733</v>
      </c>
      <c r="L45" s="17" t="s">
        <v>1733</v>
      </c>
      <c r="M45" s="17" t="s">
        <v>1733</v>
      </c>
      <c r="N45" s="24"/>
      <c r="O45" s="17" t="s">
        <v>1733</v>
      </c>
    </row>
    <row r="46" spans="2:15" x14ac:dyDescent="0.2">
      <c r="B46" s="15" t="s">
        <v>709</v>
      </c>
      <c r="C46" s="10"/>
      <c r="D46" s="10" t="s">
        <v>710</v>
      </c>
      <c r="E46" s="10" t="s">
        <v>29</v>
      </c>
      <c r="F46" s="10" t="s">
        <v>684</v>
      </c>
      <c r="G46" s="8" t="s">
        <v>106</v>
      </c>
      <c r="H46" s="24"/>
      <c r="I46" s="17" t="s">
        <v>1733</v>
      </c>
      <c r="J46" s="24"/>
      <c r="K46" s="17" t="s">
        <v>1733</v>
      </c>
      <c r="L46" s="17" t="s">
        <v>1733</v>
      </c>
      <c r="M46" s="17" t="s">
        <v>1733</v>
      </c>
      <c r="N46" s="24"/>
      <c r="O46" s="17" t="s">
        <v>1733</v>
      </c>
    </row>
  </sheetData>
  <printOptions gridLines="1" gridLinesSet="0"/>
  <pageMargins left="0" right="0" top="0" bottom="0" header="0" footer="0"/>
  <pageSetup paperSize="9" fitToHeight="0" orientation="portrait"/>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L65"/>
  <sheetViews>
    <sheetView workbookViewId="0">
      <pane xSplit="8" ySplit="12" topLeftCell="I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5.28515625" style="11" bestFit="1" customWidth="1"/>
    <col min="3" max="7" width="9.140625" style="11" hidden="1" customWidth="1"/>
    <col min="8" max="8" width="8.7109375" style="11" customWidth="1"/>
    <col min="9" max="12" width="16.7109375" style="11" customWidth="1"/>
    <col min="13" max="16384" width="8.85546875" style="11"/>
  </cols>
  <sheetData>
    <row r="1" spans="1:12" ht="12" x14ac:dyDescent="0.2">
      <c r="A1" s="1" t="s">
        <v>711</v>
      </c>
      <c r="F1" s="12" t="s">
        <v>1734</v>
      </c>
    </row>
    <row r="5" spans="1:12" s="13" customFormat="1" x14ac:dyDescent="0.25"/>
    <row r="6" spans="1:12" s="13" customFormat="1" x14ac:dyDescent="0.25">
      <c r="I6" s="6" t="s">
        <v>9</v>
      </c>
      <c r="J6" s="6"/>
      <c r="K6" s="6" t="s">
        <v>665</v>
      </c>
      <c r="L6" s="6"/>
    </row>
    <row r="7" spans="1:12" s="13" customFormat="1" x14ac:dyDescent="0.25">
      <c r="I7" s="6" t="s">
        <v>10</v>
      </c>
      <c r="J7" s="6" t="s">
        <v>122</v>
      </c>
      <c r="K7" s="6" t="s">
        <v>712</v>
      </c>
      <c r="L7" s="6" t="s">
        <v>671</v>
      </c>
    </row>
    <row r="8" spans="1:12" hidden="1" x14ac:dyDescent="0.2">
      <c r="I8" s="10"/>
      <c r="J8" s="10"/>
      <c r="K8" s="10"/>
      <c r="L8" s="10" t="s">
        <v>665</v>
      </c>
    </row>
    <row r="9" spans="1:12" hidden="1" x14ac:dyDescent="0.2">
      <c r="I9" s="10" t="s">
        <v>9</v>
      </c>
      <c r="J9" s="10" t="s">
        <v>9</v>
      </c>
      <c r="K9" s="10" t="s">
        <v>665</v>
      </c>
      <c r="L9" s="10" t="s">
        <v>83</v>
      </c>
    </row>
    <row r="10" spans="1:12" hidden="1" x14ac:dyDescent="0.2">
      <c r="I10" s="10" t="s">
        <v>83</v>
      </c>
      <c r="J10" s="10" t="s">
        <v>83</v>
      </c>
      <c r="K10" s="10" t="s">
        <v>83</v>
      </c>
      <c r="L10" s="10" t="s">
        <v>5</v>
      </c>
    </row>
    <row r="11" spans="1:12" hidden="1" x14ac:dyDescent="0.2">
      <c r="I11" s="10" t="s">
        <v>10</v>
      </c>
      <c r="J11" s="10" t="s">
        <v>122</v>
      </c>
      <c r="K11" s="10" t="s">
        <v>5</v>
      </c>
      <c r="L11" s="10" t="s">
        <v>677</v>
      </c>
    </row>
    <row r="12" spans="1:12" x14ac:dyDescent="0.2">
      <c r="H12" s="7" t="s">
        <v>1732</v>
      </c>
      <c r="I12" s="8" t="s">
        <v>2</v>
      </c>
      <c r="J12" s="8" t="s">
        <v>7</v>
      </c>
      <c r="K12" s="8" t="s">
        <v>22</v>
      </c>
      <c r="L12" s="8" t="s">
        <v>25</v>
      </c>
    </row>
    <row r="13" spans="1:12" x14ac:dyDescent="0.2">
      <c r="B13" s="10" t="s">
        <v>679</v>
      </c>
      <c r="C13" s="10"/>
      <c r="D13" s="10"/>
      <c r="E13" s="10" t="s">
        <v>29</v>
      </c>
      <c r="F13" s="10" t="s">
        <v>298</v>
      </c>
      <c r="G13" s="10" t="s">
        <v>210</v>
      </c>
      <c r="H13" s="8" t="s">
        <v>2</v>
      </c>
      <c r="I13" s="23" t="str">
        <f>IF(I14+I15+I16+I17&lt;&gt;0,I14+I15+I16+I17,"")</f>
        <v/>
      </c>
      <c r="J13" s="23" t="str">
        <f>IF(J14+J15+J16+J17&lt;&gt;0,J14+J15+J16+J17,"")</f>
        <v/>
      </c>
      <c r="K13" s="23" t="str">
        <f>IF(K14+K15+K16+K17&lt;&gt;0,K14+K15+K16+K17,"")</f>
        <v/>
      </c>
      <c r="L13" s="23" t="str">
        <f>IF(L14+L16&lt;&gt;0,L14+L16,"")</f>
        <v/>
      </c>
    </row>
    <row r="14" spans="1:12" x14ac:dyDescent="0.2">
      <c r="B14" s="15" t="s">
        <v>682</v>
      </c>
      <c r="C14" s="10" t="s">
        <v>683</v>
      </c>
      <c r="D14" s="10" t="s">
        <v>29</v>
      </c>
      <c r="E14" s="10" t="s">
        <v>684</v>
      </c>
      <c r="F14" s="10" t="s">
        <v>298</v>
      </c>
      <c r="G14" s="10" t="s">
        <v>210</v>
      </c>
      <c r="H14" s="8" t="s">
        <v>7</v>
      </c>
      <c r="I14" s="24"/>
      <c r="J14" s="24"/>
      <c r="K14" s="24"/>
      <c r="L14" s="24"/>
    </row>
    <row r="15" spans="1:12" x14ac:dyDescent="0.2">
      <c r="B15" s="15" t="s">
        <v>685</v>
      </c>
      <c r="C15" s="10" t="s">
        <v>686</v>
      </c>
      <c r="D15" s="10" t="s">
        <v>29</v>
      </c>
      <c r="E15" s="10" t="s">
        <v>684</v>
      </c>
      <c r="F15" s="10" t="s">
        <v>298</v>
      </c>
      <c r="G15" s="10" t="s">
        <v>210</v>
      </c>
      <c r="H15" s="8" t="s">
        <v>22</v>
      </c>
      <c r="I15" s="24"/>
      <c r="J15" s="24"/>
      <c r="K15" s="24"/>
      <c r="L15" s="17" t="s">
        <v>1733</v>
      </c>
    </row>
    <row r="16" spans="1:12" x14ac:dyDescent="0.2">
      <c r="B16" s="15" t="s">
        <v>687</v>
      </c>
      <c r="C16" s="10" t="s">
        <v>683</v>
      </c>
      <c r="D16" s="10" t="s">
        <v>29</v>
      </c>
      <c r="E16" s="10" t="s">
        <v>688</v>
      </c>
      <c r="F16" s="10" t="s">
        <v>298</v>
      </c>
      <c r="G16" s="10" t="s">
        <v>210</v>
      </c>
      <c r="H16" s="8" t="s">
        <v>25</v>
      </c>
      <c r="I16" s="24"/>
      <c r="J16" s="24"/>
      <c r="K16" s="24"/>
      <c r="L16" s="24"/>
    </row>
    <row r="17" spans="2:12" x14ac:dyDescent="0.2">
      <c r="B17" s="15" t="s">
        <v>689</v>
      </c>
      <c r="C17" s="10" t="s">
        <v>686</v>
      </c>
      <c r="D17" s="10" t="s">
        <v>29</v>
      </c>
      <c r="E17" s="10" t="s">
        <v>688</v>
      </c>
      <c r="F17" s="10" t="s">
        <v>298</v>
      </c>
      <c r="G17" s="10" t="s">
        <v>210</v>
      </c>
      <c r="H17" s="8" t="s">
        <v>28</v>
      </c>
      <c r="I17" s="24"/>
      <c r="J17" s="24"/>
      <c r="K17" s="24"/>
      <c r="L17" s="17" t="s">
        <v>1733</v>
      </c>
    </row>
    <row r="18" spans="2:12" x14ac:dyDescent="0.2">
      <c r="B18" s="10" t="s">
        <v>176</v>
      </c>
      <c r="C18" s="10"/>
      <c r="D18" s="10"/>
      <c r="E18" s="10" t="s">
        <v>29</v>
      </c>
      <c r="F18" s="10" t="s">
        <v>690</v>
      </c>
      <c r="G18" s="10" t="s">
        <v>210</v>
      </c>
      <c r="H18" s="8" t="s">
        <v>30</v>
      </c>
      <c r="I18" s="23" t="str">
        <f>IF(I19+I20+I21+I22&lt;&gt;0,I19+I20+I21+I22,"")</f>
        <v/>
      </c>
      <c r="J18" s="23" t="str">
        <f>IF(J19+J20+J21+J22&lt;&gt;0,J19+J20+J21+J22,"")</f>
        <v/>
      </c>
      <c r="K18" s="23" t="str">
        <f>IF(K19+K20+K21+K22&lt;&gt;0,K19+K20+K21+K22,"")</f>
        <v/>
      </c>
      <c r="L18" s="23" t="str">
        <f>IF(L19+L21&lt;&gt;0,L19+L21,"")</f>
        <v/>
      </c>
    </row>
    <row r="19" spans="2:12" x14ac:dyDescent="0.2">
      <c r="B19" s="15" t="s">
        <v>682</v>
      </c>
      <c r="C19" s="10" t="s">
        <v>683</v>
      </c>
      <c r="D19" s="10" t="s">
        <v>29</v>
      </c>
      <c r="E19" s="10" t="s">
        <v>684</v>
      </c>
      <c r="F19" s="10" t="s">
        <v>690</v>
      </c>
      <c r="G19" s="10" t="s">
        <v>210</v>
      </c>
      <c r="H19" s="8" t="s">
        <v>32</v>
      </c>
      <c r="I19" s="24"/>
      <c r="J19" s="24"/>
      <c r="K19" s="24"/>
      <c r="L19" s="24"/>
    </row>
    <row r="20" spans="2:12" x14ac:dyDescent="0.2">
      <c r="B20" s="15" t="s">
        <v>685</v>
      </c>
      <c r="C20" s="10" t="s">
        <v>686</v>
      </c>
      <c r="D20" s="10" t="s">
        <v>29</v>
      </c>
      <c r="E20" s="10" t="s">
        <v>684</v>
      </c>
      <c r="F20" s="10" t="s">
        <v>690</v>
      </c>
      <c r="G20" s="10" t="s">
        <v>210</v>
      </c>
      <c r="H20" s="8" t="s">
        <v>34</v>
      </c>
      <c r="I20" s="24"/>
      <c r="J20" s="24"/>
      <c r="K20" s="24"/>
      <c r="L20" s="17" t="s">
        <v>1733</v>
      </c>
    </row>
    <row r="21" spans="2:12" x14ac:dyDescent="0.2">
      <c r="B21" s="15" t="s">
        <v>687</v>
      </c>
      <c r="C21" s="10" t="s">
        <v>683</v>
      </c>
      <c r="D21" s="10" t="s">
        <v>29</v>
      </c>
      <c r="E21" s="10" t="s">
        <v>688</v>
      </c>
      <c r="F21" s="10" t="s">
        <v>690</v>
      </c>
      <c r="G21" s="10" t="s">
        <v>210</v>
      </c>
      <c r="H21" s="8" t="s">
        <v>35</v>
      </c>
      <c r="I21" s="24"/>
      <c r="J21" s="24"/>
      <c r="K21" s="24"/>
      <c r="L21" s="24"/>
    </row>
    <row r="22" spans="2:12" x14ac:dyDescent="0.2">
      <c r="B22" s="15" t="s">
        <v>689</v>
      </c>
      <c r="C22" s="10" t="s">
        <v>686</v>
      </c>
      <c r="D22" s="10" t="s">
        <v>29</v>
      </c>
      <c r="E22" s="10" t="s">
        <v>688</v>
      </c>
      <c r="F22" s="10" t="s">
        <v>690</v>
      </c>
      <c r="G22" s="10" t="s">
        <v>210</v>
      </c>
      <c r="H22" s="8" t="s">
        <v>49</v>
      </c>
      <c r="I22" s="24"/>
      <c r="J22" s="24"/>
      <c r="K22" s="24"/>
      <c r="L22" s="17" t="s">
        <v>1733</v>
      </c>
    </row>
    <row r="23" spans="2:12" x14ac:dyDescent="0.2">
      <c r="B23" s="10" t="s">
        <v>713</v>
      </c>
      <c r="C23" s="10"/>
      <c r="D23" s="10"/>
      <c r="E23" s="10" t="s">
        <v>29</v>
      </c>
      <c r="F23" s="10" t="s">
        <v>692</v>
      </c>
      <c r="G23" s="10" t="s">
        <v>210</v>
      </c>
      <c r="H23" s="8" t="s">
        <v>50</v>
      </c>
      <c r="I23" s="23" t="str">
        <f>IF(I24+I25+I26+I27&lt;&gt;0,I24+I25+I26+I27,"")</f>
        <v/>
      </c>
      <c r="J23" s="23" t="str">
        <f>IF(J24+J25+J26+J27&lt;&gt;0,J24+J25+J26+J27,"")</f>
        <v/>
      </c>
      <c r="K23" s="23" t="str">
        <f>IF(K24+K25+K26+K27&lt;&gt;0,K24+K25+K26+K27,"")</f>
        <v/>
      </c>
      <c r="L23" s="23" t="str">
        <f>IF(L24+L26&lt;&gt;0,L24+L26,"")</f>
        <v/>
      </c>
    </row>
    <row r="24" spans="2:12" x14ac:dyDescent="0.2">
      <c r="B24" s="15" t="s">
        <v>682</v>
      </c>
      <c r="C24" s="10" t="s">
        <v>683</v>
      </c>
      <c r="D24" s="10" t="s">
        <v>29</v>
      </c>
      <c r="E24" s="10" t="s">
        <v>684</v>
      </c>
      <c r="F24" s="10" t="s">
        <v>692</v>
      </c>
      <c r="G24" s="10" t="s">
        <v>210</v>
      </c>
      <c r="H24" s="8" t="s">
        <v>51</v>
      </c>
      <c r="I24" s="24"/>
      <c r="J24" s="24"/>
      <c r="K24" s="24"/>
      <c r="L24" s="24"/>
    </row>
    <row r="25" spans="2:12" x14ac:dyDescent="0.2">
      <c r="B25" s="15" t="s">
        <v>685</v>
      </c>
      <c r="C25" s="10" t="s">
        <v>686</v>
      </c>
      <c r="D25" s="10" t="s">
        <v>29</v>
      </c>
      <c r="E25" s="10" t="s">
        <v>684</v>
      </c>
      <c r="F25" s="10" t="s">
        <v>692</v>
      </c>
      <c r="G25" s="10" t="s">
        <v>210</v>
      </c>
      <c r="H25" s="8" t="s">
        <v>52</v>
      </c>
      <c r="I25" s="24"/>
      <c r="J25" s="24"/>
      <c r="K25" s="24"/>
      <c r="L25" s="17" t="s">
        <v>1733</v>
      </c>
    </row>
    <row r="26" spans="2:12" x14ac:dyDescent="0.2">
      <c r="B26" s="15" t="s">
        <v>687</v>
      </c>
      <c r="C26" s="10" t="s">
        <v>683</v>
      </c>
      <c r="D26" s="10" t="s">
        <v>29</v>
      </c>
      <c r="E26" s="10" t="s">
        <v>688</v>
      </c>
      <c r="F26" s="10" t="s">
        <v>692</v>
      </c>
      <c r="G26" s="10" t="s">
        <v>210</v>
      </c>
      <c r="H26" s="8" t="s">
        <v>141</v>
      </c>
      <c r="I26" s="24"/>
      <c r="J26" s="24"/>
      <c r="K26" s="24"/>
      <c r="L26" s="24"/>
    </row>
    <row r="27" spans="2:12" x14ac:dyDescent="0.2">
      <c r="B27" s="15" t="s">
        <v>689</v>
      </c>
      <c r="C27" s="10" t="s">
        <v>686</v>
      </c>
      <c r="D27" s="10" t="s">
        <v>29</v>
      </c>
      <c r="E27" s="10" t="s">
        <v>688</v>
      </c>
      <c r="F27" s="10" t="s">
        <v>692</v>
      </c>
      <c r="G27" s="10" t="s">
        <v>210</v>
      </c>
      <c r="H27" s="8" t="s">
        <v>143</v>
      </c>
      <c r="I27" s="24"/>
      <c r="J27" s="24"/>
      <c r="K27" s="24"/>
      <c r="L27" s="17" t="s">
        <v>1733</v>
      </c>
    </row>
    <row r="28" spans="2:12" x14ac:dyDescent="0.2">
      <c r="B28" s="10" t="s">
        <v>693</v>
      </c>
      <c r="C28" s="10"/>
      <c r="D28" s="10"/>
      <c r="E28" s="10" t="s">
        <v>29</v>
      </c>
      <c r="F28" s="10" t="s">
        <v>694</v>
      </c>
      <c r="G28" s="10" t="s">
        <v>210</v>
      </c>
      <c r="H28" s="8" t="s">
        <v>144</v>
      </c>
      <c r="I28" s="23" t="str">
        <f>IF(I29+I30+I31+I32&lt;&gt;0,I29+I30+I31+I32,"")</f>
        <v/>
      </c>
      <c r="J28" s="23" t="str">
        <f>IF(J29+J30+J31+J32&lt;&gt;0,J29+J30+J31+J32,"")</f>
        <v/>
      </c>
      <c r="K28" s="23" t="str">
        <f>IF(K29+K30+K31+K32&lt;&gt;0,K29+K30+K31+K32,"")</f>
        <v/>
      </c>
      <c r="L28" s="23" t="str">
        <f>IF(L29+L30+L31+L32&lt;&gt;0,L29+L30+L31+L32,"")</f>
        <v/>
      </c>
    </row>
    <row r="29" spans="2:12" x14ac:dyDescent="0.2">
      <c r="B29" s="15" t="s">
        <v>700</v>
      </c>
      <c r="C29" s="10"/>
      <c r="D29" s="10" t="s">
        <v>700</v>
      </c>
      <c r="E29" s="10" t="s">
        <v>29</v>
      </c>
      <c r="F29" s="10" t="s">
        <v>694</v>
      </c>
      <c r="G29" s="10" t="s">
        <v>210</v>
      </c>
      <c r="H29" s="8" t="s">
        <v>146</v>
      </c>
      <c r="I29" s="24"/>
      <c r="J29" s="24"/>
      <c r="K29" s="24"/>
      <c r="L29" s="24"/>
    </row>
    <row r="30" spans="2:12" x14ac:dyDescent="0.2">
      <c r="B30" s="15" t="s">
        <v>701</v>
      </c>
      <c r="C30" s="10"/>
      <c r="D30" s="10" t="s">
        <v>701</v>
      </c>
      <c r="E30" s="10" t="s">
        <v>29</v>
      </c>
      <c r="F30" s="10" t="s">
        <v>694</v>
      </c>
      <c r="G30" s="10" t="s">
        <v>210</v>
      </c>
      <c r="H30" s="8" t="s">
        <v>151</v>
      </c>
      <c r="I30" s="24"/>
      <c r="J30" s="24"/>
      <c r="K30" s="24"/>
      <c r="L30" s="24"/>
    </row>
    <row r="31" spans="2:12" x14ac:dyDescent="0.2">
      <c r="B31" s="15" t="s">
        <v>702</v>
      </c>
      <c r="C31" s="10"/>
      <c r="D31" s="10" t="s">
        <v>702</v>
      </c>
      <c r="E31" s="10" t="s">
        <v>29</v>
      </c>
      <c r="F31" s="10" t="s">
        <v>694</v>
      </c>
      <c r="G31" s="10" t="s">
        <v>210</v>
      </c>
      <c r="H31" s="8" t="s">
        <v>154</v>
      </c>
      <c r="I31" s="24"/>
      <c r="J31" s="24"/>
      <c r="K31" s="24"/>
      <c r="L31" s="24"/>
    </row>
    <row r="32" spans="2:12" x14ac:dyDescent="0.2">
      <c r="B32" s="15" t="s">
        <v>241</v>
      </c>
      <c r="C32" s="10"/>
      <c r="D32" s="10" t="s">
        <v>703</v>
      </c>
      <c r="E32" s="10" t="s">
        <v>29</v>
      </c>
      <c r="F32" s="10" t="s">
        <v>694</v>
      </c>
      <c r="G32" s="10" t="s">
        <v>210</v>
      </c>
      <c r="H32" s="8" t="s">
        <v>156</v>
      </c>
      <c r="I32" s="24"/>
      <c r="J32" s="24"/>
      <c r="K32" s="24"/>
      <c r="L32" s="24"/>
    </row>
    <row r="33" spans="2:12" x14ac:dyDescent="0.2">
      <c r="B33" s="10" t="s">
        <v>704</v>
      </c>
      <c r="C33" s="10"/>
      <c r="D33" s="10"/>
      <c r="E33" s="10" t="s">
        <v>29</v>
      </c>
      <c r="F33" s="10" t="s">
        <v>705</v>
      </c>
      <c r="G33" s="10" t="s">
        <v>210</v>
      </c>
      <c r="H33" s="8" t="s">
        <v>158</v>
      </c>
      <c r="I33" s="24"/>
      <c r="J33" s="24"/>
      <c r="K33" s="24"/>
      <c r="L33" s="24"/>
    </row>
    <row r="34" spans="2:12" x14ac:dyDescent="0.2">
      <c r="B34" s="10" t="s">
        <v>241</v>
      </c>
      <c r="C34" s="10"/>
      <c r="D34" s="10"/>
      <c r="E34" s="10" t="s">
        <v>29</v>
      </c>
      <c r="F34" s="10" t="s">
        <v>706</v>
      </c>
      <c r="G34" s="10" t="s">
        <v>210</v>
      </c>
      <c r="H34" s="8" t="s">
        <v>161</v>
      </c>
      <c r="I34" s="24"/>
      <c r="J34" s="24"/>
      <c r="K34" s="24"/>
      <c r="L34" s="24"/>
    </row>
    <row r="35" spans="2:12" x14ac:dyDescent="0.2">
      <c r="B35" s="10" t="s">
        <v>714</v>
      </c>
      <c r="C35" s="10"/>
      <c r="D35" s="10"/>
      <c r="E35" s="10"/>
      <c r="F35" s="10" t="s">
        <v>29</v>
      </c>
      <c r="G35" s="10" t="s">
        <v>210</v>
      </c>
      <c r="H35" s="8" t="s">
        <v>164</v>
      </c>
      <c r="I35" s="23" t="str">
        <f>IF(SUM(I13,I18,I23,I28,I33,I34)&lt;&gt;0,SUM(I13,I18,I23,I28,I33,I34),"")</f>
        <v/>
      </c>
      <c r="J35" s="23" t="str">
        <f>IF(SUM(J13,J18,J23,J28,J33,J34)&lt;&gt;0,SUM(J13,J18,J23,J28,J33,J34),"")</f>
        <v/>
      </c>
      <c r="K35" s="23" t="str">
        <f>IF(SUM(K13,K18,K23,K28,K33,K34)&lt;&gt;0,SUM(K13,K18,K23,K28,K33,K34),"")</f>
        <v/>
      </c>
      <c r="L35" s="23" t="str">
        <f>IF(SUM(L13,L18,L23,L28,L33,L34)&lt;&gt;0,SUM(L13,L18,L23,L28,L33,L34),"")</f>
        <v/>
      </c>
    </row>
    <row r="36" spans="2:12" x14ac:dyDescent="0.2">
      <c r="B36" s="10" t="s">
        <v>679</v>
      </c>
      <c r="C36" s="10"/>
      <c r="D36" s="10"/>
      <c r="E36" s="10" t="s">
        <v>29</v>
      </c>
      <c r="F36" s="10" t="s">
        <v>298</v>
      </c>
      <c r="G36" s="10" t="s">
        <v>225</v>
      </c>
      <c r="H36" s="8" t="s">
        <v>84</v>
      </c>
      <c r="I36" s="23" t="str">
        <f>IF(I37+I38+I39+I40&lt;&gt;0,I37+I38+I39+I40,"")</f>
        <v/>
      </c>
      <c r="J36" s="23" t="str">
        <f>IF(J37+J38+J39+J40&lt;&gt;0,J37+J38+J39+J40,"")</f>
        <v/>
      </c>
      <c r="K36" s="23" t="str">
        <f>IF(K37+K38+K39+K40&lt;&gt;0,K37+K38+K39+K40,"")</f>
        <v/>
      </c>
      <c r="L36" s="23" t="str">
        <f>IF(L37+L39&lt;&gt;0,L37+L39,"")</f>
        <v/>
      </c>
    </row>
    <row r="37" spans="2:12" x14ac:dyDescent="0.2">
      <c r="B37" s="15" t="s">
        <v>682</v>
      </c>
      <c r="C37" s="10" t="s">
        <v>683</v>
      </c>
      <c r="D37" s="10" t="s">
        <v>29</v>
      </c>
      <c r="E37" s="10" t="s">
        <v>684</v>
      </c>
      <c r="F37" s="10" t="s">
        <v>298</v>
      </c>
      <c r="G37" s="10" t="s">
        <v>225</v>
      </c>
      <c r="H37" s="8" t="s">
        <v>91</v>
      </c>
      <c r="I37" s="24"/>
      <c r="J37" s="24"/>
      <c r="K37" s="24"/>
      <c r="L37" s="24"/>
    </row>
    <row r="38" spans="2:12" x14ac:dyDescent="0.2">
      <c r="B38" s="15" t="s">
        <v>685</v>
      </c>
      <c r="C38" s="10" t="s">
        <v>686</v>
      </c>
      <c r="D38" s="10" t="s">
        <v>29</v>
      </c>
      <c r="E38" s="10" t="s">
        <v>684</v>
      </c>
      <c r="F38" s="10" t="s">
        <v>298</v>
      </c>
      <c r="G38" s="10" t="s">
        <v>225</v>
      </c>
      <c r="H38" s="8" t="s">
        <v>93</v>
      </c>
      <c r="I38" s="24"/>
      <c r="J38" s="24"/>
      <c r="K38" s="24"/>
      <c r="L38" s="17" t="s">
        <v>1733</v>
      </c>
    </row>
    <row r="39" spans="2:12" x14ac:dyDescent="0.2">
      <c r="B39" s="15" t="s">
        <v>687</v>
      </c>
      <c r="C39" s="10" t="s">
        <v>683</v>
      </c>
      <c r="D39" s="10" t="s">
        <v>29</v>
      </c>
      <c r="E39" s="10" t="s">
        <v>688</v>
      </c>
      <c r="F39" s="10" t="s">
        <v>298</v>
      </c>
      <c r="G39" s="10" t="s">
        <v>225</v>
      </c>
      <c r="H39" s="8" t="s">
        <v>95</v>
      </c>
      <c r="I39" s="24"/>
      <c r="J39" s="24"/>
      <c r="K39" s="24"/>
      <c r="L39" s="24"/>
    </row>
    <row r="40" spans="2:12" x14ac:dyDescent="0.2">
      <c r="B40" s="15" t="s">
        <v>689</v>
      </c>
      <c r="C40" s="10" t="s">
        <v>686</v>
      </c>
      <c r="D40" s="10" t="s">
        <v>29</v>
      </c>
      <c r="E40" s="10" t="s">
        <v>688</v>
      </c>
      <c r="F40" s="10" t="s">
        <v>298</v>
      </c>
      <c r="G40" s="10" t="s">
        <v>225</v>
      </c>
      <c r="H40" s="8" t="s">
        <v>97</v>
      </c>
      <c r="I40" s="24"/>
      <c r="J40" s="24"/>
      <c r="K40" s="24"/>
      <c r="L40" s="17" t="s">
        <v>1733</v>
      </c>
    </row>
    <row r="41" spans="2:12" x14ac:dyDescent="0.2">
      <c r="B41" s="10" t="s">
        <v>176</v>
      </c>
      <c r="C41" s="10"/>
      <c r="D41" s="10"/>
      <c r="E41" s="10" t="s">
        <v>29</v>
      </c>
      <c r="F41" s="10" t="s">
        <v>690</v>
      </c>
      <c r="G41" s="10" t="s">
        <v>225</v>
      </c>
      <c r="H41" s="8" t="s">
        <v>99</v>
      </c>
      <c r="I41" s="23" t="str">
        <f>IF(I42+I43+I44+I45&lt;&gt;0,I42+I43+I44+I45,"")</f>
        <v/>
      </c>
      <c r="J41" s="23" t="str">
        <f>IF(J42+J43+J44+J45&lt;&gt;0,J42+J43+J44+J45,"")</f>
        <v/>
      </c>
      <c r="K41" s="23" t="str">
        <f>IF(K42+K43+K44+K45&lt;&gt;0,K42+K43+K44+K45,"")</f>
        <v/>
      </c>
      <c r="L41" s="23" t="str">
        <f>IF(L42+L44&lt;&gt;0,L42+L44,"")</f>
        <v/>
      </c>
    </row>
    <row r="42" spans="2:12" x14ac:dyDescent="0.2">
      <c r="B42" s="15" t="s">
        <v>682</v>
      </c>
      <c r="C42" s="10" t="s">
        <v>683</v>
      </c>
      <c r="D42" s="10" t="s">
        <v>29</v>
      </c>
      <c r="E42" s="10" t="s">
        <v>684</v>
      </c>
      <c r="F42" s="10" t="s">
        <v>690</v>
      </c>
      <c r="G42" s="10" t="s">
        <v>225</v>
      </c>
      <c r="H42" s="8" t="s">
        <v>101</v>
      </c>
      <c r="I42" s="24"/>
      <c r="J42" s="24"/>
      <c r="K42" s="24"/>
      <c r="L42" s="24"/>
    </row>
    <row r="43" spans="2:12" x14ac:dyDescent="0.2">
      <c r="B43" s="15" t="s">
        <v>685</v>
      </c>
      <c r="C43" s="10" t="s">
        <v>686</v>
      </c>
      <c r="D43" s="10" t="s">
        <v>29</v>
      </c>
      <c r="E43" s="10" t="s">
        <v>684</v>
      </c>
      <c r="F43" s="10" t="s">
        <v>690</v>
      </c>
      <c r="G43" s="10" t="s">
        <v>225</v>
      </c>
      <c r="H43" s="8" t="s">
        <v>103</v>
      </c>
      <c r="I43" s="24"/>
      <c r="J43" s="24"/>
      <c r="K43" s="24"/>
      <c r="L43" s="17" t="s">
        <v>1733</v>
      </c>
    </row>
    <row r="44" spans="2:12" x14ac:dyDescent="0.2">
      <c r="B44" s="15" t="s">
        <v>687</v>
      </c>
      <c r="C44" s="10" t="s">
        <v>683</v>
      </c>
      <c r="D44" s="10" t="s">
        <v>29</v>
      </c>
      <c r="E44" s="10" t="s">
        <v>688</v>
      </c>
      <c r="F44" s="10" t="s">
        <v>690</v>
      </c>
      <c r="G44" s="10" t="s">
        <v>225</v>
      </c>
      <c r="H44" s="8" t="s">
        <v>106</v>
      </c>
      <c r="I44" s="24"/>
      <c r="J44" s="24"/>
      <c r="K44" s="24"/>
      <c r="L44" s="24"/>
    </row>
    <row r="45" spans="2:12" x14ac:dyDescent="0.2">
      <c r="B45" s="15" t="s">
        <v>689</v>
      </c>
      <c r="C45" s="10" t="s">
        <v>686</v>
      </c>
      <c r="D45" s="10" t="s">
        <v>29</v>
      </c>
      <c r="E45" s="10" t="s">
        <v>688</v>
      </c>
      <c r="F45" s="10" t="s">
        <v>690</v>
      </c>
      <c r="G45" s="10" t="s">
        <v>225</v>
      </c>
      <c r="H45" s="8" t="s">
        <v>108</v>
      </c>
      <c r="I45" s="24"/>
      <c r="J45" s="24"/>
      <c r="K45" s="24"/>
      <c r="L45" s="17" t="s">
        <v>1733</v>
      </c>
    </row>
    <row r="46" spans="2:12" x14ac:dyDescent="0.2">
      <c r="B46" s="10" t="s">
        <v>713</v>
      </c>
      <c r="C46" s="10"/>
      <c r="D46" s="10"/>
      <c r="E46" s="10" t="s">
        <v>29</v>
      </c>
      <c r="F46" s="10" t="s">
        <v>692</v>
      </c>
      <c r="G46" s="10" t="s">
        <v>225</v>
      </c>
      <c r="H46" s="8" t="s">
        <v>110</v>
      </c>
      <c r="I46" s="23" t="str">
        <f>IF(I47+I48+I49+I50&lt;&gt;0,I47+I48+I49+I50,"")</f>
        <v/>
      </c>
      <c r="J46" s="23" t="str">
        <f>IF(J47+J48+J49+J50&lt;&gt;0,J47+J48+J49+J50,"")</f>
        <v/>
      </c>
      <c r="K46" s="23" t="str">
        <f>IF(K47+K48+K49+K50&lt;&gt;0,K47+K48+K49+K50,"")</f>
        <v/>
      </c>
      <c r="L46" s="23" t="str">
        <f>IF(L47+L49&lt;&gt;0,L47+L49,"")</f>
        <v/>
      </c>
    </row>
    <row r="47" spans="2:12" x14ac:dyDescent="0.2">
      <c r="B47" s="15" t="s">
        <v>682</v>
      </c>
      <c r="C47" s="10" t="s">
        <v>683</v>
      </c>
      <c r="D47" s="10" t="s">
        <v>29</v>
      </c>
      <c r="E47" s="10" t="s">
        <v>684</v>
      </c>
      <c r="F47" s="10" t="s">
        <v>692</v>
      </c>
      <c r="G47" s="10" t="s">
        <v>225</v>
      </c>
      <c r="H47" s="8" t="s">
        <v>112</v>
      </c>
      <c r="I47" s="24"/>
      <c r="J47" s="24"/>
      <c r="K47" s="24"/>
      <c r="L47" s="24"/>
    </row>
    <row r="48" spans="2:12" x14ac:dyDescent="0.2">
      <c r="B48" s="15" t="s">
        <v>685</v>
      </c>
      <c r="C48" s="10" t="s">
        <v>686</v>
      </c>
      <c r="D48" s="10" t="s">
        <v>29</v>
      </c>
      <c r="E48" s="10" t="s">
        <v>684</v>
      </c>
      <c r="F48" s="10" t="s">
        <v>692</v>
      </c>
      <c r="G48" s="10" t="s">
        <v>225</v>
      </c>
      <c r="H48" s="8" t="s">
        <v>115</v>
      </c>
      <c r="I48" s="24"/>
      <c r="J48" s="24"/>
      <c r="K48" s="24"/>
      <c r="L48" s="17" t="s">
        <v>1733</v>
      </c>
    </row>
    <row r="49" spans="2:12" x14ac:dyDescent="0.2">
      <c r="B49" s="15" t="s">
        <v>687</v>
      </c>
      <c r="C49" s="10" t="s">
        <v>683</v>
      </c>
      <c r="D49" s="10" t="s">
        <v>29</v>
      </c>
      <c r="E49" s="10" t="s">
        <v>688</v>
      </c>
      <c r="F49" s="10" t="s">
        <v>692</v>
      </c>
      <c r="G49" s="10" t="s">
        <v>225</v>
      </c>
      <c r="H49" s="8" t="s">
        <v>118</v>
      </c>
      <c r="I49" s="24"/>
      <c r="J49" s="24"/>
      <c r="K49" s="24"/>
      <c r="L49" s="24"/>
    </row>
    <row r="50" spans="2:12" x14ac:dyDescent="0.2">
      <c r="B50" s="15" t="s">
        <v>689</v>
      </c>
      <c r="C50" s="10" t="s">
        <v>686</v>
      </c>
      <c r="D50" s="10" t="s">
        <v>29</v>
      </c>
      <c r="E50" s="10" t="s">
        <v>688</v>
      </c>
      <c r="F50" s="10" t="s">
        <v>692</v>
      </c>
      <c r="G50" s="10" t="s">
        <v>225</v>
      </c>
      <c r="H50" s="8" t="s">
        <v>13</v>
      </c>
      <c r="I50" s="24"/>
      <c r="J50" s="24"/>
      <c r="K50" s="24"/>
      <c r="L50" s="17" t="s">
        <v>1733</v>
      </c>
    </row>
    <row r="51" spans="2:12" x14ac:dyDescent="0.2">
      <c r="B51" s="10" t="s">
        <v>693</v>
      </c>
      <c r="C51" s="10"/>
      <c r="D51" s="10"/>
      <c r="E51" s="10" t="s">
        <v>29</v>
      </c>
      <c r="F51" s="10" t="s">
        <v>694</v>
      </c>
      <c r="G51" s="10" t="s">
        <v>225</v>
      </c>
      <c r="H51" s="8" t="s">
        <v>74</v>
      </c>
      <c r="I51" s="23" t="str">
        <f>IF(I52+I53+I54+I55&lt;&gt;0,I52+I53+I54+I55,"")</f>
        <v/>
      </c>
      <c r="J51" s="23" t="str">
        <f>IF(J52+J53+J54+J55&lt;&gt;0,J52+J53+J54+J55,"")</f>
        <v/>
      </c>
      <c r="K51" s="23" t="str">
        <f>IF(K52+K53+K54+K55&lt;&gt;0,K52+K53+K54+K55,"")</f>
        <v/>
      </c>
      <c r="L51" s="23" t="str">
        <f>IF(L52+L53+L54+L55&lt;&gt;0,L52+L53+L54+L55,"")</f>
        <v/>
      </c>
    </row>
    <row r="52" spans="2:12" x14ac:dyDescent="0.2">
      <c r="B52" s="15" t="s">
        <v>700</v>
      </c>
      <c r="C52" s="10"/>
      <c r="D52" s="10" t="s">
        <v>700</v>
      </c>
      <c r="E52" s="10" t="s">
        <v>29</v>
      </c>
      <c r="F52" s="10" t="s">
        <v>694</v>
      </c>
      <c r="G52" s="10" t="s">
        <v>225</v>
      </c>
      <c r="H52" s="8" t="s">
        <v>364</v>
      </c>
      <c r="I52" s="24"/>
      <c r="J52" s="24"/>
      <c r="K52" s="24"/>
      <c r="L52" s="24"/>
    </row>
    <row r="53" spans="2:12" x14ac:dyDescent="0.2">
      <c r="B53" s="15" t="s">
        <v>701</v>
      </c>
      <c r="C53" s="10"/>
      <c r="D53" s="10" t="s">
        <v>701</v>
      </c>
      <c r="E53" s="10" t="s">
        <v>29</v>
      </c>
      <c r="F53" s="10" t="s">
        <v>694</v>
      </c>
      <c r="G53" s="10" t="s">
        <v>225</v>
      </c>
      <c r="H53" s="8" t="s">
        <v>366</v>
      </c>
      <c r="I53" s="24"/>
      <c r="J53" s="24"/>
      <c r="K53" s="24"/>
      <c r="L53" s="24"/>
    </row>
    <row r="54" spans="2:12" x14ac:dyDescent="0.2">
      <c r="B54" s="15" t="s">
        <v>702</v>
      </c>
      <c r="C54" s="10"/>
      <c r="D54" s="10" t="s">
        <v>702</v>
      </c>
      <c r="E54" s="10" t="s">
        <v>29</v>
      </c>
      <c r="F54" s="10" t="s">
        <v>694</v>
      </c>
      <c r="G54" s="10" t="s">
        <v>225</v>
      </c>
      <c r="H54" s="8" t="s">
        <v>370</v>
      </c>
      <c r="I54" s="24"/>
      <c r="J54" s="24"/>
      <c r="K54" s="24"/>
      <c r="L54" s="24"/>
    </row>
    <row r="55" spans="2:12" x14ac:dyDescent="0.2">
      <c r="B55" s="15" t="s">
        <v>241</v>
      </c>
      <c r="C55" s="10"/>
      <c r="D55" s="10" t="s">
        <v>703</v>
      </c>
      <c r="E55" s="10" t="s">
        <v>29</v>
      </c>
      <c r="F55" s="10" t="s">
        <v>694</v>
      </c>
      <c r="G55" s="10" t="s">
        <v>225</v>
      </c>
      <c r="H55" s="8" t="s">
        <v>378</v>
      </c>
      <c r="I55" s="24"/>
      <c r="J55" s="24"/>
      <c r="K55" s="24"/>
      <c r="L55" s="24"/>
    </row>
    <row r="56" spans="2:12" x14ac:dyDescent="0.2">
      <c r="B56" s="10" t="s">
        <v>704</v>
      </c>
      <c r="C56" s="10"/>
      <c r="D56" s="10"/>
      <c r="E56" s="10" t="s">
        <v>29</v>
      </c>
      <c r="F56" s="10" t="s">
        <v>705</v>
      </c>
      <c r="G56" s="10" t="s">
        <v>225</v>
      </c>
      <c r="H56" s="8" t="s">
        <v>384</v>
      </c>
      <c r="I56" s="24"/>
      <c r="J56" s="24"/>
      <c r="K56" s="24"/>
      <c r="L56" s="24"/>
    </row>
    <row r="57" spans="2:12" x14ac:dyDescent="0.2">
      <c r="B57" s="10" t="s">
        <v>241</v>
      </c>
      <c r="C57" s="10"/>
      <c r="D57" s="10"/>
      <c r="E57" s="10" t="s">
        <v>29</v>
      </c>
      <c r="F57" s="10" t="s">
        <v>706</v>
      </c>
      <c r="G57" s="10" t="s">
        <v>225</v>
      </c>
      <c r="H57" s="8" t="s">
        <v>387</v>
      </c>
      <c r="I57" s="24"/>
      <c r="J57" s="24"/>
      <c r="K57" s="24"/>
      <c r="L57" s="24"/>
    </row>
    <row r="58" spans="2:12" x14ac:dyDescent="0.2">
      <c r="B58" s="10" t="s">
        <v>715</v>
      </c>
      <c r="C58" s="10"/>
      <c r="D58" s="10"/>
      <c r="E58" s="10"/>
      <c r="F58" s="10" t="s">
        <v>29</v>
      </c>
      <c r="G58" s="10" t="s">
        <v>225</v>
      </c>
      <c r="H58" s="8" t="s">
        <v>392</v>
      </c>
      <c r="I58" s="23" t="str">
        <f>IF(SUM(I51,I36,I56,I41,I46,I57)&lt;&gt;0,SUM(I51,I36,I56,I41,I46,I57),"")</f>
        <v/>
      </c>
      <c r="J58" s="23" t="str">
        <f>IF(SUM(J51,J36,J56,J41,J46,J57)&lt;&gt;0,SUM(J51,J36,J56,J41,J46,J57),"")</f>
        <v/>
      </c>
      <c r="K58" s="23" t="str">
        <f>IF(SUM(K51,K36,K56,K41,K46,K57)&lt;&gt;0,SUM(K51,K36,K56,K41,K46,K57),"")</f>
        <v/>
      </c>
      <c r="L58" s="23" t="str">
        <f>IF(SUM(L51,L36,L56,L41,L46,L57)&lt;&gt;0,SUM(L51,L36,L56,L41,L46,L57),"")</f>
        <v/>
      </c>
    </row>
    <row r="59" spans="2:12" x14ac:dyDescent="0.2">
      <c r="B59" s="10" t="s">
        <v>221</v>
      </c>
      <c r="C59" s="10"/>
      <c r="D59" s="10"/>
      <c r="E59" s="10"/>
      <c r="F59" s="10" t="s">
        <v>29</v>
      </c>
      <c r="G59" s="10" t="s">
        <v>221</v>
      </c>
      <c r="H59" s="8" t="s">
        <v>716</v>
      </c>
      <c r="I59" s="24"/>
      <c r="J59" s="24"/>
      <c r="K59" s="24"/>
      <c r="L59" s="24"/>
    </row>
    <row r="60" spans="2:12" x14ac:dyDescent="0.2">
      <c r="B60" s="10" t="s">
        <v>717</v>
      </c>
      <c r="C60" s="10"/>
      <c r="D60" s="10"/>
      <c r="E60" s="10"/>
      <c r="F60" s="10" t="s">
        <v>29</v>
      </c>
      <c r="G60" s="10" t="s">
        <v>90</v>
      </c>
      <c r="H60" s="8" t="s">
        <v>718</v>
      </c>
      <c r="I60" s="24"/>
      <c r="J60" s="24"/>
      <c r="K60" s="24"/>
      <c r="L60" s="24"/>
    </row>
    <row r="61" spans="2:12" x14ac:dyDescent="0.2">
      <c r="B61" s="10" t="s">
        <v>719</v>
      </c>
      <c r="C61" s="10"/>
      <c r="D61" s="10"/>
      <c r="E61" s="10"/>
      <c r="F61" s="10" t="s">
        <v>29</v>
      </c>
      <c r="G61" s="10" t="s">
        <v>720</v>
      </c>
      <c r="H61" s="8" t="s">
        <v>721</v>
      </c>
      <c r="I61" s="24"/>
      <c r="J61" s="24"/>
      <c r="K61" s="24"/>
      <c r="L61" s="24"/>
    </row>
    <row r="62" spans="2:12" x14ac:dyDescent="0.2">
      <c r="B62" s="10" t="s">
        <v>722</v>
      </c>
      <c r="C62" s="10"/>
      <c r="D62" s="10"/>
      <c r="E62" s="10"/>
      <c r="F62" s="10"/>
      <c r="G62" s="10" t="s">
        <v>29</v>
      </c>
      <c r="H62" s="8" t="s">
        <v>723</v>
      </c>
      <c r="I62" s="23" t="str">
        <f>IF(SUM(I35,I58,I59,I60,I61)&lt;&gt;0,SUM(I35,I58,I59,I60,I61),"")</f>
        <v/>
      </c>
      <c r="J62" s="23" t="str">
        <f>IF(SUM(J35,J58,J59,J60,J61)&lt;&gt;0,SUM(J35,J58,J59,J60,J61),"")</f>
        <v/>
      </c>
      <c r="K62" s="23" t="str">
        <f>IF(SUM(K35,K58,K59,K60,K61)&lt;&gt;0,SUM(K35,K58,K59,K60,K61),"")</f>
        <v/>
      </c>
      <c r="L62" s="23" t="str">
        <f>IF(SUM(L35,L58,L59,L60,L61)&lt;&gt;0,SUM(L35,L58,L59,L60,L61),"")</f>
        <v/>
      </c>
    </row>
    <row r="63" spans="2:12" x14ac:dyDescent="0.2">
      <c r="B63" s="15" t="s">
        <v>707</v>
      </c>
      <c r="C63" s="10"/>
      <c r="D63" s="10"/>
      <c r="E63" s="10" t="s">
        <v>24</v>
      </c>
      <c r="F63" s="10" t="s">
        <v>29</v>
      </c>
      <c r="G63" s="10" t="s">
        <v>684</v>
      </c>
      <c r="H63" s="8" t="s">
        <v>398</v>
      </c>
      <c r="I63" s="24"/>
      <c r="J63" s="24"/>
      <c r="K63" s="24"/>
      <c r="L63" s="17" t="s">
        <v>1733</v>
      </c>
    </row>
    <row r="64" spans="2:12" x14ac:dyDescent="0.2">
      <c r="B64" s="15" t="s">
        <v>708</v>
      </c>
      <c r="C64" s="10"/>
      <c r="D64" s="10"/>
      <c r="E64" s="10" t="s">
        <v>481</v>
      </c>
      <c r="F64" s="10" t="s">
        <v>29</v>
      </c>
      <c r="G64" s="10" t="s">
        <v>684</v>
      </c>
      <c r="H64" s="8" t="s">
        <v>400</v>
      </c>
      <c r="I64" s="24"/>
      <c r="J64" s="24"/>
      <c r="K64" s="24"/>
      <c r="L64" s="17" t="s">
        <v>1733</v>
      </c>
    </row>
    <row r="65" spans="2:12" x14ac:dyDescent="0.2">
      <c r="B65" s="15" t="s">
        <v>709</v>
      </c>
      <c r="C65" s="10"/>
      <c r="D65" s="10"/>
      <c r="E65" s="10" t="s">
        <v>710</v>
      </c>
      <c r="F65" s="10" t="s">
        <v>29</v>
      </c>
      <c r="G65" s="10" t="s">
        <v>684</v>
      </c>
      <c r="H65" s="8" t="s">
        <v>402</v>
      </c>
      <c r="I65" s="24"/>
      <c r="J65" s="24"/>
      <c r="K65" s="24"/>
      <c r="L65" s="17" t="s">
        <v>1733</v>
      </c>
    </row>
  </sheetData>
  <printOptions gridLines="1" gridLinesSet="0"/>
  <pageMargins left="0" right="0" top="0" bottom="0" header="0" footer="0"/>
  <pageSetup paperSize="9" fitToHeight="0" orientation="portrait"/>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dimension ref="A1:I19"/>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8.85546875" style="11" bestFit="1" customWidth="1"/>
    <col min="3" max="5" width="9.140625" style="11" hidden="1" customWidth="1"/>
    <col min="6" max="6" width="8.7109375" style="11" customWidth="1"/>
    <col min="7" max="9" width="16.7109375" style="11" customWidth="1"/>
    <col min="10" max="16384" width="8.85546875" style="11"/>
  </cols>
  <sheetData>
    <row r="1" spans="1:9" ht="12" x14ac:dyDescent="0.2">
      <c r="A1" s="1" t="s">
        <v>724</v>
      </c>
      <c r="F1" s="12" t="s">
        <v>1734</v>
      </c>
    </row>
    <row r="5" spans="1:9" s="13" customFormat="1" x14ac:dyDescent="0.25"/>
    <row r="6" spans="1:9" s="13" customFormat="1" x14ac:dyDescent="0.25">
      <c r="G6" s="6" t="s">
        <v>9</v>
      </c>
      <c r="H6" s="6"/>
      <c r="I6" s="6"/>
    </row>
    <row r="7" spans="1:9" s="13" customFormat="1" ht="33.75" x14ac:dyDescent="0.25">
      <c r="G7" s="6" t="s">
        <v>210</v>
      </c>
      <c r="H7" s="6" t="s">
        <v>225</v>
      </c>
      <c r="I7" s="6" t="s">
        <v>725</v>
      </c>
    </row>
    <row r="8" spans="1:9" hidden="1" x14ac:dyDescent="0.2">
      <c r="G8" s="10" t="s">
        <v>9</v>
      </c>
      <c r="H8" s="10" t="s">
        <v>9</v>
      </c>
      <c r="I8" s="10" t="s">
        <v>9</v>
      </c>
    </row>
    <row r="9" spans="1:9" hidden="1" x14ac:dyDescent="0.2">
      <c r="G9" s="10" t="s">
        <v>726</v>
      </c>
      <c r="H9" s="10" t="s">
        <v>726</v>
      </c>
      <c r="I9" s="10" t="s">
        <v>726</v>
      </c>
    </row>
    <row r="10" spans="1:9" hidden="1" x14ac:dyDescent="0.2">
      <c r="G10" s="10" t="s">
        <v>210</v>
      </c>
      <c r="H10" s="10" t="s">
        <v>225</v>
      </c>
      <c r="I10" s="10" t="s">
        <v>221</v>
      </c>
    </row>
    <row r="11" spans="1:9" x14ac:dyDescent="0.2">
      <c r="F11" s="7" t="s">
        <v>1732</v>
      </c>
      <c r="G11" s="8" t="s">
        <v>2</v>
      </c>
      <c r="H11" s="8" t="s">
        <v>7</v>
      </c>
      <c r="I11" s="8" t="s">
        <v>22</v>
      </c>
    </row>
    <row r="12" spans="1:9" x14ac:dyDescent="0.2">
      <c r="B12" s="10" t="s">
        <v>727</v>
      </c>
      <c r="C12" s="10" t="s">
        <v>728</v>
      </c>
      <c r="D12" s="10" t="s">
        <v>10</v>
      </c>
      <c r="E12" s="10" t="s">
        <v>43</v>
      </c>
      <c r="F12" s="8" t="s">
        <v>2</v>
      </c>
      <c r="G12" s="23" t="str">
        <f>IF(G13+G14+G15&lt;&gt;0,G13+G14+G15,"")</f>
        <v/>
      </c>
      <c r="H12" s="23" t="str">
        <f>IF(H13+H14+H15&lt;&gt;0,H13+H14+H15,"")</f>
        <v/>
      </c>
      <c r="I12" s="23" t="str">
        <f>IF(I13+I14+I15&lt;&gt;0,I13+I14+I15,"")</f>
        <v/>
      </c>
    </row>
    <row r="13" spans="1:9" x14ac:dyDescent="0.2">
      <c r="B13" s="15" t="s">
        <v>729</v>
      </c>
      <c r="C13" s="10" t="s">
        <v>26</v>
      </c>
      <c r="D13" s="10" t="s">
        <v>10</v>
      </c>
      <c r="E13" s="10" t="s">
        <v>43</v>
      </c>
      <c r="F13" s="8" t="s">
        <v>7</v>
      </c>
      <c r="G13" s="24"/>
      <c r="H13" s="24"/>
      <c r="I13" s="24"/>
    </row>
    <row r="14" spans="1:9" x14ac:dyDescent="0.2">
      <c r="B14" s="15" t="s">
        <v>730</v>
      </c>
      <c r="C14" s="10" t="s">
        <v>42</v>
      </c>
      <c r="D14" s="10" t="s">
        <v>10</v>
      </c>
      <c r="E14" s="10" t="s">
        <v>43</v>
      </c>
      <c r="F14" s="8" t="s">
        <v>22</v>
      </c>
      <c r="G14" s="24"/>
      <c r="H14" s="24"/>
      <c r="I14" s="24"/>
    </row>
    <row r="15" spans="1:9" x14ac:dyDescent="0.2">
      <c r="B15" s="15" t="s">
        <v>731</v>
      </c>
      <c r="C15" s="10" t="s">
        <v>48</v>
      </c>
      <c r="D15" s="10" t="s">
        <v>10</v>
      </c>
      <c r="E15" s="10" t="s">
        <v>43</v>
      </c>
      <c r="F15" s="8" t="s">
        <v>25</v>
      </c>
      <c r="G15" s="24"/>
      <c r="H15" s="24"/>
      <c r="I15" s="24"/>
    </row>
    <row r="16" spans="1:9" x14ac:dyDescent="0.2">
      <c r="B16" s="10" t="s">
        <v>732</v>
      </c>
      <c r="C16" s="10" t="s">
        <v>733</v>
      </c>
      <c r="D16" s="10" t="s">
        <v>122</v>
      </c>
      <c r="E16" s="10" t="s">
        <v>637</v>
      </c>
      <c r="F16" s="8" t="s">
        <v>28</v>
      </c>
      <c r="G16" s="23" t="str">
        <f>IF(G17+G18&lt;&gt;0,G17+G18,"")</f>
        <v/>
      </c>
      <c r="H16" s="23" t="str">
        <f>IF(H17+H18&lt;&gt;0,H17+H18,"")</f>
        <v/>
      </c>
      <c r="I16" s="23" t="str">
        <f>IF(I17+I18+I19&lt;&gt;0,I17+I18+I19,"")</f>
        <v/>
      </c>
    </row>
    <row r="17" spans="2:9" x14ac:dyDescent="0.2">
      <c r="B17" s="15" t="s">
        <v>125</v>
      </c>
      <c r="C17" s="10" t="s">
        <v>125</v>
      </c>
      <c r="D17" s="10" t="s">
        <v>122</v>
      </c>
      <c r="E17" s="10" t="s">
        <v>637</v>
      </c>
      <c r="F17" s="8" t="s">
        <v>30</v>
      </c>
      <c r="G17" s="24"/>
      <c r="H17" s="24"/>
      <c r="I17" s="24"/>
    </row>
    <row r="18" spans="2:9" x14ac:dyDescent="0.2">
      <c r="B18" s="15" t="s">
        <v>138</v>
      </c>
      <c r="C18" s="10" t="s">
        <v>138</v>
      </c>
      <c r="D18" s="10" t="s">
        <v>122</v>
      </c>
      <c r="E18" s="10" t="s">
        <v>637</v>
      </c>
      <c r="F18" s="8" t="s">
        <v>32</v>
      </c>
      <c r="G18" s="24"/>
      <c r="H18" s="24"/>
      <c r="I18" s="24"/>
    </row>
    <row r="19" spans="2:9" x14ac:dyDescent="0.2">
      <c r="B19" s="15" t="s">
        <v>68</v>
      </c>
      <c r="C19" s="10" t="s">
        <v>140</v>
      </c>
      <c r="D19" s="10" t="s">
        <v>122</v>
      </c>
      <c r="E19" s="10" t="s">
        <v>637</v>
      </c>
      <c r="F19" s="8" t="s">
        <v>34</v>
      </c>
      <c r="G19" s="17" t="s">
        <v>1733</v>
      </c>
      <c r="H19" s="17" t="s">
        <v>1733</v>
      </c>
      <c r="I19" s="24"/>
    </row>
  </sheetData>
  <printOptions gridLines="1" gridLinesSet="0"/>
  <pageMargins left="0" right="0" top="0" bottom="0" header="0" footer="0"/>
  <pageSetup paperSize="9" fitToHeight="0" orientation="portrait"/>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4"/>
  <dimension ref="A1:L34"/>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8.28515625" style="11" bestFit="1" customWidth="1"/>
    <col min="3" max="6" width="9.140625" style="11" hidden="1" customWidth="1"/>
    <col min="7" max="7" width="8.7109375" style="11" customWidth="1"/>
    <col min="8" max="12" width="16.7109375" style="11" customWidth="1"/>
    <col min="13" max="16384" width="8.85546875" style="11"/>
  </cols>
  <sheetData>
    <row r="1" spans="1:12" ht="12" x14ac:dyDescent="0.2">
      <c r="A1" s="1" t="s">
        <v>734</v>
      </c>
      <c r="F1" s="12" t="s">
        <v>1734</v>
      </c>
    </row>
    <row r="5" spans="1:12" s="13" customFormat="1" x14ac:dyDescent="0.25"/>
    <row r="6" spans="1:12" s="13" customFormat="1" ht="22.5" x14ac:dyDescent="0.25">
      <c r="H6" s="6" t="s">
        <v>735</v>
      </c>
      <c r="I6" s="6" t="s">
        <v>736</v>
      </c>
      <c r="J6" s="6" t="s">
        <v>737</v>
      </c>
      <c r="K6" s="6"/>
      <c r="L6" s="6" t="s">
        <v>738</v>
      </c>
    </row>
    <row r="7" spans="1:12" s="13" customFormat="1" ht="56.25" x14ac:dyDescent="0.25">
      <c r="H7" s="6" t="s">
        <v>9</v>
      </c>
      <c r="I7" s="6" t="s">
        <v>739</v>
      </c>
      <c r="J7" s="6" t="s">
        <v>740</v>
      </c>
      <c r="K7" s="6" t="s">
        <v>741</v>
      </c>
      <c r="L7" s="6" t="s">
        <v>742</v>
      </c>
    </row>
    <row r="8" spans="1:12" hidden="1" x14ac:dyDescent="0.2">
      <c r="H8" s="10" t="s">
        <v>9</v>
      </c>
      <c r="I8" s="10" t="s">
        <v>9</v>
      </c>
      <c r="J8" s="10" t="s">
        <v>743</v>
      </c>
      <c r="K8" s="10" t="s">
        <v>743</v>
      </c>
      <c r="L8" s="10" t="s">
        <v>9</v>
      </c>
    </row>
    <row r="9" spans="1:12" hidden="1" x14ac:dyDescent="0.2">
      <c r="H9" s="10" t="s">
        <v>88</v>
      </c>
      <c r="I9" s="10" t="s">
        <v>88</v>
      </c>
      <c r="J9" s="10" t="s">
        <v>88</v>
      </c>
      <c r="K9" s="10" t="s">
        <v>88</v>
      </c>
      <c r="L9" s="10" t="s">
        <v>88</v>
      </c>
    </row>
    <row r="10" spans="1:12" hidden="1" x14ac:dyDescent="0.2">
      <c r="H10" s="10" t="s">
        <v>744</v>
      </c>
      <c r="I10" s="10" t="s">
        <v>745</v>
      </c>
      <c r="J10" s="10" t="s">
        <v>746</v>
      </c>
      <c r="K10" s="10" t="s">
        <v>747</v>
      </c>
      <c r="L10" s="10" t="s">
        <v>748</v>
      </c>
    </row>
    <row r="11" spans="1:12" x14ac:dyDescent="0.2">
      <c r="G11" s="7" t="s">
        <v>1732</v>
      </c>
      <c r="H11" s="8" t="s">
        <v>2</v>
      </c>
      <c r="I11" s="8" t="s">
        <v>7</v>
      </c>
      <c r="J11" s="8" t="s">
        <v>22</v>
      </c>
      <c r="K11" s="8" t="s">
        <v>25</v>
      </c>
      <c r="L11" s="8" t="s">
        <v>28</v>
      </c>
    </row>
    <row r="12" spans="1:12" x14ac:dyDescent="0.2">
      <c r="B12" s="10" t="s">
        <v>10</v>
      </c>
      <c r="C12" s="10"/>
      <c r="D12" s="10"/>
      <c r="E12" s="10"/>
      <c r="F12" s="10"/>
      <c r="G12" s="8" t="s">
        <v>521</v>
      </c>
      <c r="H12" s="17" t="s">
        <v>1733</v>
      </c>
      <c r="I12" s="17" t="s">
        <v>1733</v>
      </c>
      <c r="J12" s="17" t="s">
        <v>1733</v>
      </c>
      <c r="K12" s="17" t="s">
        <v>1733</v>
      </c>
      <c r="L12" s="17" t="s">
        <v>1733</v>
      </c>
    </row>
    <row r="13" spans="1:12" x14ac:dyDescent="0.2">
      <c r="B13" s="15" t="s">
        <v>749</v>
      </c>
      <c r="C13" s="10"/>
      <c r="D13" s="10" t="s">
        <v>53</v>
      </c>
      <c r="E13" s="10" t="s">
        <v>10</v>
      </c>
      <c r="F13" s="10" t="s">
        <v>43</v>
      </c>
      <c r="G13" s="8" t="s">
        <v>2</v>
      </c>
      <c r="H13" s="23" t="str">
        <f>IF(H14+H15+H16+H17+H18+H19&lt;&gt;0,H14+H15+H16+H17+H18+H19,"")</f>
        <v/>
      </c>
      <c r="I13" s="23" t="str">
        <f>IF(I14+I15+I16+I17+I18+I19&lt;&gt;0,I14+I15+I16+I17+I18+I19,"")</f>
        <v/>
      </c>
      <c r="J13" s="24"/>
      <c r="K13" s="24"/>
      <c r="L13" s="24"/>
    </row>
    <row r="14" spans="1:12" x14ac:dyDescent="0.2">
      <c r="B14" s="16" t="s">
        <v>679</v>
      </c>
      <c r="C14" s="10" t="s">
        <v>53</v>
      </c>
      <c r="D14" s="10" t="s">
        <v>10</v>
      </c>
      <c r="E14" s="10" t="s">
        <v>43</v>
      </c>
      <c r="F14" s="10" t="s">
        <v>298</v>
      </c>
      <c r="G14" s="8" t="s">
        <v>7</v>
      </c>
      <c r="H14" s="24"/>
      <c r="I14" s="24"/>
      <c r="J14" s="17" t="s">
        <v>1733</v>
      </c>
      <c r="K14" s="17" t="s">
        <v>1733</v>
      </c>
      <c r="L14" s="17" t="s">
        <v>1733</v>
      </c>
    </row>
    <row r="15" spans="1:12" x14ac:dyDescent="0.2">
      <c r="B15" s="16" t="s">
        <v>176</v>
      </c>
      <c r="C15" s="10" t="s">
        <v>53</v>
      </c>
      <c r="D15" s="10" t="s">
        <v>10</v>
      </c>
      <c r="E15" s="10" t="s">
        <v>43</v>
      </c>
      <c r="F15" s="10" t="s">
        <v>690</v>
      </c>
      <c r="G15" s="8" t="s">
        <v>22</v>
      </c>
      <c r="H15" s="24"/>
      <c r="I15" s="24"/>
      <c r="J15" s="17" t="s">
        <v>1733</v>
      </c>
      <c r="K15" s="17" t="s">
        <v>1733</v>
      </c>
      <c r="L15" s="17" t="s">
        <v>1733</v>
      </c>
    </row>
    <row r="16" spans="1:12" x14ac:dyDescent="0.2">
      <c r="B16" s="16" t="s">
        <v>691</v>
      </c>
      <c r="C16" s="10" t="s">
        <v>53</v>
      </c>
      <c r="D16" s="10" t="s">
        <v>10</v>
      </c>
      <c r="E16" s="10" t="s">
        <v>43</v>
      </c>
      <c r="F16" s="10" t="s">
        <v>692</v>
      </c>
      <c r="G16" s="8" t="s">
        <v>25</v>
      </c>
      <c r="H16" s="24"/>
      <c r="I16" s="24"/>
      <c r="J16" s="17" t="s">
        <v>1733</v>
      </c>
      <c r="K16" s="17" t="s">
        <v>1733</v>
      </c>
      <c r="L16" s="17" t="s">
        <v>1733</v>
      </c>
    </row>
    <row r="17" spans="2:12" x14ac:dyDescent="0.2">
      <c r="B17" s="16" t="s">
        <v>693</v>
      </c>
      <c r="C17" s="10" t="s">
        <v>53</v>
      </c>
      <c r="D17" s="10" t="s">
        <v>10</v>
      </c>
      <c r="E17" s="10" t="s">
        <v>43</v>
      </c>
      <c r="F17" s="10" t="s">
        <v>694</v>
      </c>
      <c r="G17" s="8" t="s">
        <v>28</v>
      </c>
      <c r="H17" s="24"/>
      <c r="I17" s="24"/>
      <c r="J17" s="17" t="s">
        <v>1733</v>
      </c>
      <c r="K17" s="17" t="s">
        <v>1733</v>
      </c>
      <c r="L17" s="17" t="s">
        <v>1733</v>
      </c>
    </row>
    <row r="18" spans="2:12" x14ac:dyDescent="0.2">
      <c r="B18" s="16" t="s">
        <v>704</v>
      </c>
      <c r="C18" s="10" t="s">
        <v>53</v>
      </c>
      <c r="D18" s="10" t="s">
        <v>10</v>
      </c>
      <c r="E18" s="10" t="s">
        <v>43</v>
      </c>
      <c r="F18" s="10" t="s">
        <v>705</v>
      </c>
      <c r="G18" s="8" t="s">
        <v>30</v>
      </c>
      <c r="H18" s="24"/>
      <c r="I18" s="24"/>
      <c r="J18" s="17" t="s">
        <v>1733</v>
      </c>
      <c r="K18" s="17" t="s">
        <v>1733</v>
      </c>
      <c r="L18" s="17" t="s">
        <v>1733</v>
      </c>
    </row>
    <row r="19" spans="2:12" x14ac:dyDescent="0.2">
      <c r="B19" s="16" t="s">
        <v>241</v>
      </c>
      <c r="C19" s="10" t="s">
        <v>53</v>
      </c>
      <c r="D19" s="10" t="s">
        <v>10</v>
      </c>
      <c r="E19" s="10" t="s">
        <v>43</v>
      </c>
      <c r="F19" s="10" t="s">
        <v>750</v>
      </c>
      <c r="G19" s="8" t="s">
        <v>32</v>
      </c>
      <c r="H19" s="24"/>
      <c r="I19" s="24"/>
      <c r="J19" s="17" t="s">
        <v>1733</v>
      </c>
      <c r="K19" s="17" t="s">
        <v>1733</v>
      </c>
      <c r="L19" s="17" t="s">
        <v>1733</v>
      </c>
    </row>
    <row r="20" spans="2:12" x14ac:dyDescent="0.2">
      <c r="B20" s="15" t="s">
        <v>751</v>
      </c>
      <c r="C20" s="10"/>
      <c r="D20" s="10" t="s">
        <v>68</v>
      </c>
      <c r="E20" s="10" t="s">
        <v>10</v>
      </c>
      <c r="F20" s="10" t="s">
        <v>293</v>
      </c>
      <c r="G20" s="8" t="s">
        <v>34</v>
      </c>
      <c r="H20" s="23" t="str">
        <f>IF(H21+H22+H23+H24+H25+H26&lt;&gt;0,H21+H22+H23+H24+H25+H26,"")</f>
        <v/>
      </c>
      <c r="I20" s="23" t="str">
        <f>IF(I21+I22+I23+I24+I25+I26&lt;&gt;0,I21+I22+I23+I24+I25+I26,"")</f>
        <v/>
      </c>
      <c r="J20" s="24"/>
      <c r="K20" s="24"/>
      <c r="L20" s="24"/>
    </row>
    <row r="21" spans="2:12" x14ac:dyDescent="0.2">
      <c r="B21" s="16" t="s">
        <v>679</v>
      </c>
      <c r="C21" s="10" t="s">
        <v>68</v>
      </c>
      <c r="D21" s="10" t="s">
        <v>10</v>
      </c>
      <c r="E21" s="10" t="s">
        <v>293</v>
      </c>
      <c r="F21" s="10" t="s">
        <v>298</v>
      </c>
      <c r="G21" s="8" t="s">
        <v>35</v>
      </c>
      <c r="H21" s="24"/>
      <c r="I21" s="24"/>
      <c r="J21" s="17" t="s">
        <v>1733</v>
      </c>
      <c r="K21" s="17" t="s">
        <v>1733</v>
      </c>
      <c r="L21" s="17" t="s">
        <v>1733</v>
      </c>
    </row>
    <row r="22" spans="2:12" x14ac:dyDescent="0.2">
      <c r="B22" s="16" t="s">
        <v>176</v>
      </c>
      <c r="C22" s="10" t="s">
        <v>68</v>
      </c>
      <c r="D22" s="10" t="s">
        <v>10</v>
      </c>
      <c r="E22" s="10" t="s">
        <v>293</v>
      </c>
      <c r="F22" s="10" t="s">
        <v>690</v>
      </c>
      <c r="G22" s="8" t="s">
        <v>49</v>
      </c>
      <c r="H22" s="24"/>
      <c r="I22" s="24"/>
      <c r="J22" s="17" t="s">
        <v>1733</v>
      </c>
      <c r="K22" s="17" t="s">
        <v>1733</v>
      </c>
      <c r="L22" s="17" t="s">
        <v>1733</v>
      </c>
    </row>
    <row r="23" spans="2:12" x14ac:dyDescent="0.2">
      <c r="B23" s="16" t="s">
        <v>691</v>
      </c>
      <c r="C23" s="10" t="s">
        <v>68</v>
      </c>
      <c r="D23" s="10" t="s">
        <v>10</v>
      </c>
      <c r="E23" s="10" t="s">
        <v>293</v>
      </c>
      <c r="F23" s="10" t="s">
        <v>692</v>
      </c>
      <c r="G23" s="8" t="s">
        <v>50</v>
      </c>
      <c r="H23" s="24"/>
      <c r="I23" s="24"/>
      <c r="J23" s="17" t="s">
        <v>1733</v>
      </c>
      <c r="K23" s="17" t="s">
        <v>1733</v>
      </c>
      <c r="L23" s="17" t="s">
        <v>1733</v>
      </c>
    </row>
    <row r="24" spans="2:12" x14ac:dyDescent="0.2">
      <c r="B24" s="16" t="s">
        <v>693</v>
      </c>
      <c r="C24" s="10" t="s">
        <v>68</v>
      </c>
      <c r="D24" s="10" t="s">
        <v>10</v>
      </c>
      <c r="E24" s="10" t="s">
        <v>293</v>
      </c>
      <c r="F24" s="10" t="s">
        <v>694</v>
      </c>
      <c r="G24" s="8" t="s">
        <v>51</v>
      </c>
      <c r="H24" s="24"/>
      <c r="I24" s="24"/>
      <c r="J24" s="17" t="s">
        <v>1733</v>
      </c>
      <c r="K24" s="17" t="s">
        <v>1733</v>
      </c>
      <c r="L24" s="17" t="s">
        <v>1733</v>
      </c>
    </row>
    <row r="25" spans="2:12" x14ac:dyDescent="0.2">
      <c r="B25" s="16" t="s">
        <v>704</v>
      </c>
      <c r="C25" s="10" t="s">
        <v>68</v>
      </c>
      <c r="D25" s="10" t="s">
        <v>10</v>
      </c>
      <c r="E25" s="10" t="s">
        <v>293</v>
      </c>
      <c r="F25" s="10" t="s">
        <v>705</v>
      </c>
      <c r="G25" s="8" t="s">
        <v>52</v>
      </c>
      <c r="H25" s="24"/>
      <c r="I25" s="24"/>
      <c r="J25" s="17" t="s">
        <v>1733</v>
      </c>
      <c r="K25" s="17" t="s">
        <v>1733</v>
      </c>
      <c r="L25" s="17" t="s">
        <v>1733</v>
      </c>
    </row>
    <row r="26" spans="2:12" x14ac:dyDescent="0.2">
      <c r="B26" s="16" t="s">
        <v>241</v>
      </c>
      <c r="C26" s="10" t="s">
        <v>68</v>
      </c>
      <c r="D26" s="10" t="s">
        <v>10</v>
      </c>
      <c r="E26" s="10" t="s">
        <v>293</v>
      </c>
      <c r="F26" s="10" t="s">
        <v>750</v>
      </c>
      <c r="G26" s="8" t="s">
        <v>141</v>
      </c>
      <c r="H26" s="24"/>
      <c r="I26" s="24"/>
      <c r="J26" s="17" t="s">
        <v>1733</v>
      </c>
      <c r="K26" s="17" t="s">
        <v>1733</v>
      </c>
      <c r="L26" s="17" t="s">
        <v>1733</v>
      </c>
    </row>
    <row r="27" spans="2:12" x14ac:dyDescent="0.2">
      <c r="B27" s="10" t="s">
        <v>122</v>
      </c>
      <c r="C27" s="10"/>
      <c r="D27" s="10"/>
      <c r="E27" s="10"/>
      <c r="F27" s="10"/>
      <c r="G27" s="8" t="s">
        <v>752</v>
      </c>
      <c r="H27" s="17" t="s">
        <v>1733</v>
      </c>
      <c r="I27" s="17" t="s">
        <v>1733</v>
      </c>
      <c r="J27" s="17" t="s">
        <v>1733</v>
      </c>
      <c r="K27" s="17" t="s">
        <v>1733</v>
      </c>
      <c r="L27" s="17" t="s">
        <v>1733</v>
      </c>
    </row>
    <row r="28" spans="2:12" x14ac:dyDescent="0.2">
      <c r="B28" s="15" t="s">
        <v>140</v>
      </c>
      <c r="C28" s="10"/>
      <c r="D28" s="10" t="s">
        <v>140</v>
      </c>
      <c r="E28" s="10" t="s">
        <v>122</v>
      </c>
      <c r="F28" s="10" t="s">
        <v>139</v>
      </c>
      <c r="G28" s="8" t="s">
        <v>143</v>
      </c>
      <c r="H28" s="23" t="str">
        <f>IF(H29+H30+H31+H32+H33+H34&lt;&gt;0,H29+H30+H31+H32+H33+H34,"")</f>
        <v/>
      </c>
      <c r="I28" s="23" t="str">
        <f>IF(I29+I30+I31+I32+I33+I34&lt;&gt;0,I29+I30+I31+I32+I33+I34,"")</f>
        <v/>
      </c>
      <c r="J28" s="24"/>
      <c r="K28" s="24"/>
      <c r="L28" s="24"/>
    </row>
    <row r="29" spans="2:12" x14ac:dyDescent="0.2">
      <c r="B29" s="16" t="s">
        <v>679</v>
      </c>
      <c r="C29" s="10" t="s">
        <v>140</v>
      </c>
      <c r="D29" s="10" t="s">
        <v>122</v>
      </c>
      <c r="E29" s="10" t="s">
        <v>139</v>
      </c>
      <c r="F29" s="10" t="s">
        <v>298</v>
      </c>
      <c r="G29" s="8" t="s">
        <v>144</v>
      </c>
      <c r="H29" s="24"/>
      <c r="I29" s="24"/>
      <c r="J29" s="17" t="s">
        <v>1733</v>
      </c>
      <c r="K29" s="17" t="s">
        <v>1733</v>
      </c>
      <c r="L29" s="17" t="s">
        <v>1733</v>
      </c>
    </row>
    <row r="30" spans="2:12" x14ac:dyDescent="0.2">
      <c r="B30" s="16" t="s">
        <v>176</v>
      </c>
      <c r="C30" s="10" t="s">
        <v>140</v>
      </c>
      <c r="D30" s="10" t="s">
        <v>122</v>
      </c>
      <c r="E30" s="10" t="s">
        <v>139</v>
      </c>
      <c r="F30" s="10" t="s">
        <v>690</v>
      </c>
      <c r="G30" s="8" t="s">
        <v>146</v>
      </c>
      <c r="H30" s="24"/>
      <c r="I30" s="24"/>
      <c r="J30" s="17" t="s">
        <v>1733</v>
      </c>
      <c r="K30" s="17" t="s">
        <v>1733</v>
      </c>
      <c r="L30" s="17" t="s">
        <v>1733</v>
      </c>
    </row>
    <row r="31" spans="2:12" x14ac:dyDescent="0.2">
      <c r="B31" s="16" t="s">
        <v>691</v>
      </c>
      <c r="C31" s="10" t="s">
        <v>140</v>
      </c>
      <c r="D31" s="10" t="s">
        <v>122</v>
      </c>
      <c r="E31" s="10" t="s">
        <v>139</v>
      </c>
      <c r="F31" s="10" t="s">
        <v>692</v>
      </c>
      <c r="G31" s="8" t="s">
        <v>151</v>
      </c>
      <c r="H31" s="24"/>
      <c r="I31" s="24"/>
      <c r="J31" s="17" t="s">
        <v>1733</v>
      </c>
      <c r="K31" s="17" t="s">
        <v>1733</v>
      </c>
      <c r="L31" s="17" t="s">
        <v>1733</v>
      </c>
    </row>
    <row r="32" spans="2:12" x14ac:dyDescent="0.2">
      <c r="B32" s="16" t="s">
        <v>693</v>
      </c>
      <c r="C32" s="10" t="s">
        <v>140</v>
      </c>
      <c r="D32" s="10" t="s">
        <v>122</v>
      </c>
      <c r="E32" s="10" t="s">
        <v>139</v>
      </c>
      <c r="F32" s="10" t="s">
        <v>694</v>
      </c>
      <c r="G32" s="8" t="s">
        <v>154</v>
      </c>
      <c r="H32" s="24"/>
      <c r="I32" s="24"/>
      <c r="J32" s="17" t="s">
        <v>1733</v>
      </c>
      <c r="K32" s="17" t="s">
        <v>1733</v>
      </c>
      <c r="L32" s="17" t="s">
        <v>1733</v>
      </c>
    </row>
    <row r="33" spans="2:12" x14ac:dyDescent="0.2">
      <c r="B33" s="16" t="s">
        <v>704</v>
      </c>
      <c r="C33" s="10" t="s">
        <v>140</v>
      </c>
      <c r="D33" s="10" t="s">
        <v>122</v>
      </c>
      <c r="E33" s="10" t="s">
        <v>139</v>
      </c>
      <c r="F33" s="10" t="s">
        <v>705</v>
      </c>
      <c r="G33" s="8" t="s">
        <v>156</v>
      </c>
      <c r="H33" s="24"/>
      <c r="I33" s="24"/>
      <c r="J33" s="17" t="s">
        <v>1733</v>
      </c>
      <c r="K33" s="17" t="s">
        <v>1733</v>
      </c>
      <c r="L33" s="17" t="s">
        <v>1733</v>
      </c>
    </row>
    <row r="34" spans="2:12" x14ac:dyDescent="0.2">
      <c r="B34" s="16" t="s">
        <v>241</v>
      </c>
      <c r="C34" s="10" t="s">
        <v>140</v>
      </c>
      <c r="D34" s="10" t="s">
        <v>122</v>
      </c>
      <c r="E34" s="10" t="s">
        <v>139</v>
      </c>
      <c r="F34" s="10" t="s">
        <v>750</v>
      </c>
      <c r="G34" s="8" t="s">
        <v>158</v>
      </c>
      <c r="H34" s="24"/>
      <c r="I34" s="24"/>
      <c r="J34" s="17" t="s">
        <v>1733</v>
      </c>
      <c r="K34" s="17" t="s">
        <v>1733</v>
      </c>
      <c r="L34" s="17" t="s">
        <v>1733</v>
      </c>
    </row>
  </sheetData>
  <printOptions gridLines="1" gridLinesSet="0"/>
  <pageMargins left="0" right="0" top="0" bottom="0" header="0" footer="0"/>
  <pageSetup paperSize="9" fitToHeight="0" orientation="portrait"/>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5"/>
  <dimension ref="A1:T60"/>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20" width="16.7109375" style="11" customWidth="1"/>
    <col min="21" max="16384" width="8.85546875" style="11"/>
  </cols>
  <sheetData>
    <row r="1" spans="1:20" ht="12" x14ac:dyDescent="0.2">
      <c r="A1" s="1" t="s">
        <v>753</v>
      </c>
      <c r="F1" s="12" t="s">
        <v>1734</v>
      </c>
    </row>
    <row r="5" spans="1:20" s="13" customFormat="1" x14ac:dyDescent="0.25"/>
    <row r="6" spans="1:20" s="13" customFormat="1" ht="56.25" x14ac:dyDescent="0.25">
      <c r="I6" s="6" t="s">
        <v>754</v>
      </c>
      <c r="J6" s="6" t="s">
        <v>755</v>
      </c>
      <c r="K6" s="6" t="s">
        <v>756</v>
      </c>
      <c r="L6" s="6" t="s">
        <v>757</v>
      </c>
      <c r="M6" s="6" t="s">
        <v>758</v>
      </c>
      <c r="N6" s="6" t="s">
        <v>759</v>
      </c>
      <c r="O6" s="6" t="s">
        <v>760</v>
      </c>
      <c r="P6" s="6" t="s">
        <v>761</v>
      </c>
      <c r="Q6" s="6" t="s">
        <v>762</v>
      </c>
      <c r="R6" s="6" t="s">
        <v>763</v>
      </c>
      <c r="S6" s="6" t="s">
        <v>764</v>
      </c>
      <c r="T6" s="6" t="s">
        <v>765</v>
      </c>
    </row>
    <row r="7" spans="1:20" hidden="1" x14ac:dyDescent="0.2">
      <c r="I7" s="10" t="s">
        <v>494</v>
      </c>
      <c r="J7" s="10"/>
      <c r="K7" s="10"/>
      <c r="L7" s="10"/>
      <c r="M7" s="10"/>
      <c r="N7" s="10"/>
      <c r="O7" s="10"/>
      <c r="P7" s="10"/>
      <c r="Q7" s="10"/>
      <c r="R7" s="10"/>
      <c r="S7" s="10"/>
      <c r="T7" s="10"/>
    </row>
    <row r="8" spans="1:20" hidden="1" x14ac:dyDescent="0.2">
      <c r="I8" s="10" t="s">
        <v>10</v>
      </c>
      <c r="J8" s="10" t="s">
        <v>766</v>
      </c>
      <c r="K8" s="10" t="s">
        <v>767</v>
      </c>
      <c r="L8" s="10" t="s">
        <v>768</v>
      </c>
      <c r="M8" s="10" t="s">
        <v>769</v>
      </c>
      <c r="N8" s="10" t="s">
        <v>770</v>
      </c>
      <c r="O8" s="10" t="s">
        <v>771</v>
      </c>
      <c r="P8" s="10" t="s">
        <v>772</v>
      </c>
      <c r="Q8" s="10" t="s">
        <v>494</v>
      </c>
      <c r="R8" s="10" t="s">
        <v>773</v>
      </c>
      <c r="S8" s="10" t="s">
        <v>764</v>
      </c>
      <c r="T8" s="10" t="s">
        <v>327</v>
      </c>
    </row>
    <row r="9" spans="1:20" hidden="1" x14ac:dyDescent="0.2">
      <c r="I9" s="10" t="s">
        <v>774</v>
      </c>
      <c r="J9" s="10" t="s">
        <v>10</v>
      </c>
      <c r="K9" s="10" t="s">
        <v>10</v>
      </c>
      <c r="L9" s="10" t="s">
        <v>10</v>
      </c>
      <c r="M9" s="10" t="s">
        <v>10</v>
      </c>
      <c r="N9" s="10" t="s">
        <v>10</v>
      </c>
      <c r="O9" s="10" t="s">
        <v>10</v>
      </c>
      <c r="P9" s="10" t="s">
        <v>10</v>
      </c>
      <c r="Q9" s="10" t="s">
        <v>10</v>
      </c>
      <c r="R9" s="10" t="s">
        <v>289</v>
      </c>
      <c r="S9" s="10" t="s">
        <v>303</v>
      </c>
      <c r="T9" s="10" t="s">
        <v>279</v>
      </c>
    </row>
    <row r="10" spans="1:20" x14ac:dyDescent="0.2">
      <c r="H10" s="7" t="s">
        <v>1732</v>
      </c>
      <c r="I10" s="8" t="s">
        <v>2</v>
      </c>
      <c r="J10" s="8" t="s">
        <v>7</v>
      </c>
      <c r="K10" s="8" t="s">
        <v>22</v>
      </c>
      <c r="L10" s="8" t="s">
        <v>25</v>
      </c>
      <c r="M10" s="8" t="s">
        <v>28</v>
      </c>
      <c r="N10" s="8" t="s">
        <v>32</v>
      </c>
      <c r="O10" s="8" t="s">
        <v>34</v>
      </c>
      <c r="P10" s="8" t="s">
        <v>35</v>
      </c>
      <c r="Q10" s="8" t="s">
        <v>49</v>
      </c>
      <c r="R10" s="8" t="s">
        <v>50</v>
      </c>
      <c r="S10" s="8" t="s">
        <v>51</v>
      </c>
      <c r="T10" s="8" t="s">
        <v>513</v>
      </c>
    </row>
    <row r="11" spans="1:20" x14ac:dyDescent="0.2">
      <c r="B11" s="10" t="s">
        <v>775</v>
      </c>
      <c r="C11" s="10"/>
      <c r="D11" s="10"/>
      <c r="E11" s="10" t="s">
        <v>776</v>
      </c>
      <c r="F11" s="10" t="s">
        <v>599</v>
      </c>
      <c r="G11" s="10" t="s">
        <v>293</v>
      </c>
      <c r="H11" s="8" t="s">
        <v>400</v>
      </c>
      <c r="I11" s="23" t="str">
        <f t="shared" ref="I11:T11" si="0">IF(SUM(I12,I28,I45)&lt;&gt;0,SUM(I12,I28,I45),"")</f>
        <v/>
      </c>
      <c r="J11" s="23" t="str">
        <f t="shared" si="0"/>
        <v/>
      </c>
      <c r="K11" s="23" t="str">
        <f t="shared" si="0"/>
        <v/>
      </c>
      <c r="L11" s="23" t="str">
        <f t="shared" si="0"/>
        <v/>
      </c>
      <c r="M11" s="23" t="str">
        <f t="shared" si="0"/>
        <v/>
      </c>
      <c r="N11" s="23" t="str">
        <f t="shared" si="0"/>
        <v/>
      </c>
      <c r="O11" s="23" t="str">
        <f t="shared" si="0"/>
        <v/>
      </c>
      <c r="P11" s="23" t="str">
        <f t="shared" si="0"/>
        <v/>
      </c>
      <c r="Q11" s="23" t="str">
        <f t="shared" si="0"/>
        <v/>
      </c>
      <c r="R11" s="23" t="str">
        <f t="shared" si="0"/>
        <v/>
      </c>
      <c r="S11" s="23" t="str">
        <f t="shared" si="0"/>
        <v/>
      </c>
      <c r="T11" s="23" t="str">
        <f t="shared" si="0"/>
        <v/>
      </c>
    </row>
    <row r="12" spans="1:20" x14ac:dyDescent="0.2">
      <c r="B12" s="15" t="s">
        <v>777</v>
      </c>
      <c r="C12" s="10"/>
      <c r="D12" s="10" t="s">
        <v>776</v>
      </c>
      <c r="E12" s="10" t="s">
        <v>599</v>
      </c>
      <c r="F12" s="10" t="s">
        <v>501</v>
      </c>
      <c r="G12" s="10" t="s">
        <v>293</v>
      </c>
      <c r="H12" s="8" t="s">
        <v>2</v>
      </c>
      <c r="I12" s="23" t="str">
        <f t="shared" ref="I12:T12" si="1">IF(SUM(I13,I19)&lt;&gt;0,SUM(I13,I19),"")</f>
        <v/>
      </c>
      <c r="J12" s="23" t="str">
        <f t="shared" si="1"/>
        <v/>
      </c>
      <c r="K12" s="23" t="str">
        <f t="shared" si="1"/>
        <v/>
      </c>
      <c r="L12" s="23" t="str">
        <f t="shared" si="1"/>
        <v/>
      </c>
      <c r="M12" s="23" t="str">
        <f t="shared" si="1"/>
        <v/>
      </c>
      <c r="N12" s="23" t="str">
        <f t="shared" si="1"/>
        <v/>
      </c>
      <c r="O12" s="23" t="str">
        <f t="shared" si="1"/>
        <v/>
      </c>
      <c r="P12" s="23" t="str">
        <f t="shared" si="1"/>
        <v/>
      </c>
      <c r="Q12" s="23" t="str">
        <f t="shared" si="1"/>
        <v/>
      </c>
      <c r="R12" s="23" t="str">
        <f t="shared" si="1"/>
        <v/>
      </c>
      <c r="S12" s="23" t="str">
        <f t="shared" si="1"/>
        <v/>
      </c>
      <c r="T12" s="23" t="str">
        <f t="shared" si="1"/>
        <v/>
      </c>
    </row>
    <row r="13" spans="1:20" x14ac:dyDescent="0.2">
      <c r="B13" s="16" t="s">
        <v>33</v>
      </c>
      <c r="C13" s="10"/>
      <c r="D13" s="10" t="s">
        <v>776</v>
      </c>
      <c r="E13" s="10" t="s">
        <v>599</v>
      </c>
      <c r="F13" s="10" t="s">
        <v>501</v>
      </c>
      <c r="G13" s="10" t="s">
        <v>33</v>
      </c>
      <c r="H13" s="8" t="s">
        <v>7</v>
      </c>
      <c r="I13" s="23" t="str">
        <f t="shared" ref="I13:O13" si="2">IF(I14+I15+I16+I17+I18&lt;&gt;0,I14+I15+I16+I17+I18,"")</f>
        <v/>
      </c>
      <c r="J13" s="23" t="str">
        <f t="shared" si="2"/>
        <v/>
      </c>
      <c r="K13" s="23" t="str">
        <f t="shared" si="2"/>
        <v/>
      </c>
      <c r="L13" s="23" t="str">
        <f t="shared" si="2"/>
        <v/>
      </c>
      <c r="M13" s="23" t="str">
        <f t="shared" si="2"/>
        <v/>
      </c>
      <c r="N13" s="23" t="str">
        <f t="shared" si="2"/>
        <v/>
      </c>
      <c r="O13" s="23" t="str">
        <f t="shared" si="2"/>
        <v/>
      </c>
      <c r="P13" s="23" t="str">
        <f>IF(SUM(P14,P15,P16,P17,P18)&lt;&gt;0,SUM(P14,P15,P16,P17,P18),"")</f>
        <v/>
      </c>
      <c r="Q13" s="23" t="str">
        <f>IF(Q14+Q15+Q16+Q17+Q18&lt;&gt;0,Q14+Q15+Q16+Q17+Q18,"")</f>
        <v/>
      </c>
      <c r="R13" s="23" t="str">
        <f>IF(R14+R15+R16+R17+R18&lt;&gt;0,R14+R15+R16+R17+R18,"")</f>
        <v/>
      </c>
      <c r="S13" s="23" t="str">
        <f>IF(S14+S15+S16+S17+S18&lt;&gt;0,S14+S15+S16+S17+S18,"")</f>
        <v/>
      </c>
      <c r="T13" s="23" t="str">
        <f>IF(T14+T15+T16+T17+T18&lt;&gt;0,T14+T15+T16+T17+T18,"")</f>
        <v/>
      </c>
    </row>
    <row r="14" spans="1:20" x14ac:dyDescent="0.2">
      <c r="B14" s="18" t="s">
        <v>19</v>
      </c>
      <c r="C14" s="10" t="s">
        <v>776</v>
      </c>
      <c r="D14" s="10" t="s">
        <v>599</v>
      </c>
      <c r="E14" s="10" t="s">
        <v>19</v>
      </c>
      <c r="F14" s="10" t="s">
        <v>501</v>
      </c>
      <c r="G14" s="10" t="s">
        <v>33</v>
      </c>
      <c r="H14" s="8" t="s">
        <v>22</v>
      </c>
      <c r="I14" s="24"/>
      <c r="J14" s="24"/>
      <c r="K14" s="24"/>
      <c r="L14" s="24"/>
      <c r="M14" s="24"/>
      <c r="N14" s="24"/>
      <c r="O14" s="24"/>
      <c r="P14" s="23" t="str">
        <f>IF(Q14-I14-J14-K14-L14-M14-N14-O14&lt;&gt;0,Q14-I14-J14-K14-L14-M14-N14-O14,"")</f>
        <v/>
      </c>
      <c r="Q14" s="24"/>
      <c r="R14" s="24"/>
      <c r="S14" s="24"/>
      <c r="T14" s="24"/>
    </row>
    <row r="15" spans="1:20" x14ac:dyDescent="0.2">
      <c r="B15" s="18" t="s">
        <v>484</v>
      </c>
      <c r="C15" s="10" t="s">
        <v>776</v>
      </c>
      <c r="D15" s="10" t="s">
        <v>599</v>
      </c>
      <c r="E15" s="10" t="s">
        <v>484</v>
      </c>
      <c r="F15" s="10" t="s">
        <v>501</v>
      </c>
      <c r="G15" s="10" t="s">
        <v>33</v>
      </c>
      <c r="H15" s="8" t="s">
        <v>25</v>
      </c>
      <c r="I15" s="24"/>
      <c r="J15" s="24"/>
      <c r="K15" s="24"/>
      <c r="L15" s="24"/>
      <c r="M15" s="24"/>
      <c r="N15" s="24"/>
      <c r="O15" s="24"/>
      <c r="P15" s="23" t="str">
        <f>IF(Q15-I15-J15-K15-L15-M15-N15-O15&lt;&gt;0,Q15-I15-J15-K15-L15-M15-N15-O15,"")</f>
        <v/>
      </c>
      <c r="Q15" s="24"/>
      <c r="R15" s="24"/>
      <c r="S15" s="24"/>
      <c r="T15" s="24"/>
    </row>
    <row r="16" spans="1:20" x14ac:dyDescent="0.2">
      <c r="B16" s="18" t="s">
        <v>24</v>
      </c>
      <c r="C16" s="10" t="s">
        <v>776</v>
      </c>
      <c r="D16" s="10" t="s">
        <v>599</v>
      </c>
      <c r="E16" s="10" t="s">
        <v>24</v>
      </c>
      <c r="F16" s="10" t="s">
        <v>501</v>
      </c>
      <c r="G16" s="10" t="s">
        <v>33</v>
      </c>
      <c r="H16" s="8" t="s">
        <v>28</v>
      </c>
      <c r="I16" s="24"/>
      <c r="J16" s="24"/>
      <c r="K16" s="24"/>
      <c r="L16" s="24"/>
      <c r="M16" s="24"/>
      <c r="N16" s="24"/>
      <c r="O16" s="24"/>
      <c r="P16" s="23" t="str">
        <f>IF(Q16-I16-J16-K16-L16-M16-N16-O16&lt;&gt;0,Q16-I16-J16-K16-L16-M16-N16-O16,"")</f>
        <v/>
      </c>
      <c r="Q16" s="24"/>
      <c r="R16" s="24"/>
      <c r="S16" s="24"/>
      <c r="T16" s="24"/>
    </row>
    <row r="17" spans="2:20" x14ac:dyDescent="0.2">
      <c r="B17" s="18" t="s">
        <v>485</v>
      </c>
      <c r="C17" s="10" t="s">
        <v>776</v>
      </c>
      <c r="D17" s="10" t="s">
        <v>599</v>
      </c>
      <c r="E17" s="10" t="s">
        <v>481</v>
      </c>
      <c r="F17" s="10" t="s">
        <v>501</v>
      </c>
      <c r="G17" s="10" t="s">
        <v>33</v>
      </c>
      <c r="H17" s="8" t="s">
        <v>30</v>
      </c>
      <c r="I17" s="24"/>
      <c r="J17" s="24"/>
      <c r="K17" s="24"/>
      <c r="L17" s="24"/>
      <c r="M17" s="24"/>
      <c r="N17" s="24"/>
      <c r="O17" s="24"/>
      <c r="P17" s="23" t="str">
        <f>IF(Q17-I17-J17-K17-L17-M17-N17-O17&lt;&gt;0,Q17-I17-J17-K17-L17-M17-N17-O17,"")</f>
        <v/>
      </c>
      <c r="Q17" s="24"/>
      <c r="R17" s="24"/>
      <c r="S17" s="24"/>
      <c r="T17" s="24"/>
    </row>
    <row r="18" spans="2:20" x14ac:dyDescent="0.2">
      <c r="B18" s="18" t="s">
        <v>483</v>
      </c>
      <c r="C18" s="10" t="s">
        <v>776</v>
      </c>
      <c r="D18" s="10" t="s">
        <v>599</v>
      </c>
      <c r="E18" s="10" t="s">
        <v>483</v>
      </c>
      <c r="F18" s="10" t="s">
        <v>501</v>
      </c>
      <c r="G18" s="10" t="s">
        <v>33</v>
      </c>
      <c r="H18" s="8" t="s">
        <v>32</v>
      </c>
      <c r="I18" s="24"/>
      <c r="J18" s="24"/>
      <c r="K18" s="24"/>
      <c r="L18" s="24"/>
      <c r="M18" s="24"/>
      <c r="N18" s="24"/>
      <c r="O18" s="24"/>
      <c r="P18" s="23" t="str">
        <f>IF(Q18-I18-J18-K18-L18-M18-N18-O18&lt;&gt;0,Q18-I18-J18-K18-L18-M18-N18-O18,"")</f>
        <v/>
      </c>
      <c r="Q18" s="24"/>
      <c r="R18" s="24"/>
      <c r="S18" s="24"/>
      <c r="T18" s="24"/>
    </row>
    <row r="19" spans="2:20" x14ac:dyDescent="0.2">
      <c r="B19" s="16" t="s">
        <v>21</v>
      </c>
      <c r="C19" s="10"/>
      <c r="D19" s="10" t="s">
        <v>776</v>
      </c>
      <c r="E19" s="10" t="s">
        <v>599</v>
      </c>
      <c r="F19" s="10" t="s">
        <v>501</v>
      </c>
      <c r="G19" s="10" t="s">
        <v>21</v>
      </c>
      <c r="H19" s="8" t="s">
        <v>34</v>
      </c>
      <c r="I19" s="23" t="str">
        <f t="shared" ref="I19:O19" si="3">IF(I20+I21+I22+I23+I24+I25&lt;&gt;0,I20+I21+I22+I23+I24+I25,"")</f>
        <v/>
      </c>
      <c r="J19" s="23" t="str">
        <f t="shared" si="3"/>
        <v/>
      </c>
      <c r="K19" s="23" t="str">
        <f t="shared" si="3"/>
        <v/>
      </c>
      <c r="L19" s="23" t="str">
        <f t="shared" si="3"/>
        <v/>
      </c>
      <c r="M19" s="23" t="str">
        <f t="shared" si="3"/>
        <v/>
      </c>
      <c r="N19" s="23" t="str">
        <f t="shared" si="3"/>
        <v/>
      </c>
      <c r="O19" s="23" t="str">
        <f t="shared" si="3"/>
        <v/>
      </c>
      <c r="P19" s="23" t="str">
        <f>IF(SUM(P20:P25)&lt;&gt;0,SUM(P20:P25),"")</f>
        <v/>
      </c>
      <c r="Q19" s="23" t="str">
        <f>IF(Q20+Q21+Q22+Q23+Q24+Q25&lt;&gt;0,Q20+Q21+Q22+Q23+Q24+Q25,"")</f>
        <v/>
      </c>
      <c r="R19" s="23" t="str">
        <f>IF(R20+R21+R22+R23+R24+R25&lt;&gt;0,R20+R21+R22+R23+R24+R25,"")</f>
        <v/>
      </c>
      <c r="S19" s="23" t="str">
        <f>IF(S20+S21+S22+S23+S24+S25&lt;&gt;0,S20+S21+S22+S23+S24+S25,"")</f>
        <v/>
      </c>
      <c r="T19" s="23" t="str">
        <f>IF(T20+T21+T22+T23+T24+T25&lt;&gt;0,T20+T21+T22+T23+T24+T25,"")</f>
        <v/>
      </c>
    </row>
    <row r="20" spans="2:20" x14ac:dyDescent="0.2">
      <c r="B20" s="18" t="s">
        <v>19</v>
      </c>
      <c r="C20" s="10" t="s">
        <v>776</v>
      </c>
      <c r="D20" s="10" t="s">
        <v>599</v>
      </c>
      <c r="E20" s="10" t="s">
        <v>19</v>
      </c>
      <c r="F20" s="10" t="s">
        <v>501</v>
      </c>
      <c r="G20" s="10" t="s">
        <v>21</v>
      </c>
      <c r="H20" s="8" t="s">
        <v>35</v>
      </c>
      <c r="I20" s="24"/>
      <c r="J20" s="24"/>
      <c r="K20" s="24"/>
      <c r="L20" s="24"/>
      <c r="M20" s="24"/>
      <c r="N20" s="24"/>
      <c r="O20" s="24"/>
      <c r="P20" s="23" t="str">
        <f t="shared" ref="P20:P27" si="4">IF(Q20-I20-J20-K20-L20-M20-N20-O20&lt;&gt;0,Q20-I20-J20-K20-L20-M20-N20-O20,"")</f>
        <v/>
      </c>
      <c r="Q20" s="24"/>
      <c r="R20" s="24"/>
      <c r="S20" s="24"/>
      <c r="T20" s="24"/>
    </row>
    <row r="21" spans="2:20" x14ac:dyDescent="0.2">
      <c r="B21" s="18" t="s">
        <v>484</v>
      </c>
      <c r="C21" s="10" t="s">
        <v>776</v>
      </c>
      <c r="D21" s="10" t="s">
        <v>599</v>
      </c>
      <c r="E21" s="10" t="s">
        <v>484</v>
      </c>
      <c r="F21" s="10" t="s">
        <v>501</v>
      </c>
      <c r="G21" s="10" t="s">
        <v>21</v>
      </c>
      <c r="H21" s="8" t="s">
        <v>49</v>
      </c>
      <c r="I21" s="24"/>
      <c r="J21" s="24"/>
      <c r="K21" s="24"/>
      <c r="L21" s="24"/>
      <c r="M21" s="24"/>
      <c r="N21" s="24"/>
      <c r="O21" s="24"/>
      <c r="P21" s="23" t="str">
        <f t="shared" si="4"/>
        <v/>
      </c>
      <c r="Q21" s="24"/>
      <c r="R21" s="24"/>
      <c r="S21" s="24"/>
      <c r="T21" s="24"/>
    </row>
    <row r="22" spans="2:20" x14ac:dyDescent="0.2">
      <c r="B22" s="18" t="s">
        <v>24</v>
      </c>
      <c r="C22" s="10" t="s">
        <v>776</v>
      </c>
      <c r="D22" s="10" t="s">
        <v>599</v>
      </c>
      <c r="E22" s="10" t="s">
        <v>24</v>
      </c>
      <c r="F22" s="10" t="s">
        <v>501</v>
      </c>
      <c r="G22" s="10" t="s">
        <v>21</v>
      </c>
      <c r="H22" s="8" t="s">
        <v>50</v>
      </c>
      <c r="I22" s="24"/>
      <c r="J22" s="24"/>
      <c r="K22" s="24"/>
      <c r="L22" s="24"/>
      <c r="M22" s="24"/>
      <c r="N22" s="24"/>
      <c r="O22" s="24"/>
      <c r="P22" s="23" t="str">
        <f t="shared" si="4"/>
        <v/>
      </c>
      <c r="Q22" s="24"/>
      <c r="R22" s="24"/>
      <c r="S22" s="24"/>
      <c r="T22" s="24"/>
    </row>
    <row r="23" spans="2:20" x14ac:dyDescent="0.2">
      <c r="B23" s="18" t="s">
        <v>485</v>
      </c>
      <c r="C23" s="10" t="s">
        <v>776</v>
      </c>
      <c r="D23" s="10" t="s">
        <v>599</v>
      </c>
      <c r="E23" s="10" t="s">
        <v>481</v>
      </c>
      <c r="F23" s="10" t="s">
        <v>501</v>
      </c>
      <c r="G23" s="10" t="s">
        <v>21</v>
      </c>
      <c r="H23" s="8" t="s">
        <v>51</v>
      </c>
      <c r="I23" s="24"/>
      <c r="J23" s="24"/>
      <c r="K23" s="24"/>
      <c r="L23" s="24"/>
      <c r="M23" s="24"/>
      <c r="N23" s="24"/>
      <c r="O23" s="24"/>
      <c r="P23" s="23" t="str">
        <f t="shared" si="4"/>
        <v/>
      </c>
      <c r="Q23" s="24"/>
      <c r="R23" s="24"/>
      <c r="S23" s="24"/>
      <c r="T23" s="24"/>
    </row>
    <row r="24" spans="2:20" x14ac:dyDescent="0.2">
      <c r="B24" s="18" t="s">
        <v>483</v>
      </c>
      <c r="C24" s="10" t="s">
        <v>776</v>
      </c>
      <c r="D24" s="10" t="s">
        <v>599</v>
      </c>
      <c r="E24" s="10" t="s">
        <v>483</v>
      </c>
      <c r="F24" s="10" t="s">
        <v>501</v>
      </c>
      <c r="G24" s="10" t="s">
        <v>21</v>
      </c>
      <c r="H24" s="8" t="s">
        <v>52</v>
      </c>
      <c r="I24" s="24"/>
      <c r="J24" s="24"/>
      <c r="K24" s="24"/>
      <c r="L24" s="24"/>
      <c r="M24" s="24"/>
      <c r="N24" s="24"/>
      <c r="O24" s="24"/>
      <c r="P24" s="23" t="str">
        <f t="shared" si="4"/>
        <v/>
      </c>
      <c r="Q24" s="24"/>
      <c r="R24" s="24"/>
      <c r="S24" s="24"/>
      <c r="T24" s="24"/>
    </row>
    <row r="25" spans="2:20" x14ac:dyDescent="0.2">
      <c r="B25" s="18" t="s">
        <v>486</v>
      </c>
      <c r="C25" s="10" t="s">
        <v>776</v>
      </c>
      <c r="D25" s="10" t="s">
        <v>599</v>
      </c>
      <c r="E25" s="10" t="s">
        <v>486</v>
      </c>
      <c r="F25" s="10" t="s">
        <v>501</v>
      </c>
      <c r="G25" s="10" t="s">
        <v>21</v>
      </c>
      <c r="H25" s="8" t="s">
        <v>141</v>
      </c>
      <c r="I25" s="24"/>
      <c r="J25" s="24"/>
      <c r="K25" s="24"/>
      <c r="L25" s="24"/>
      <c r="M25" s="24"/>
      <c r="N25" s="24"/>
      <c r="O25" s="24"/>
      <c r="P25" s="23" t="str">
        <f t="shared" si="4"/>
        <v/>
      </c>
      <c r="Q25" s="24"/>
      <c r="R25" s="24"/>
      <c r="S25" s="24"/>
      <c r="T25" s="24"/>
    </row>
    <row r="26" spans="2:20" x14ac:dyDescent="0.2">
      <c r="B26" s="16" t="s">
        <v>778</v>
      </c>
      <c r="C26" s="10"/>
      <c r="D26" s="10" t="s">
        <v>779</v>
      </c>
      <c r="E26" s="10" t="s">
        <v>599</v>
      </c>
      <c r="F26" s="10" t="s">
        <v>501</v>
      </c>
      <c r="G26" s="10" t="s">
        <v>293</v>
      </c>
      <c r="H26" s="8" t="s">
        <v>144</v>
      </c>
      <c r="I26" s="24"/>
      <c r="J26" s="24"/>
      <c r="K26" s="24"/>
      <c r="L26" s="24"/>
      <c r="M26" s="24"/>
      <c r="N26" s="24"/>
      <c r="O26" s="24"/>
      <c r="P26" s="23" t="str">
        <f t="shared" si="4"/>
        <v/>
      </c>
      <c r="Q26" s="24"/>
      <c r="R26" s="24"/>
      <c r="S26" s="24"/>
      <c r="T26" s="24"/>
    </row>
    <row r="27" spans="2:20" x14ac:dyDescent="0.2">
      <c r="B27" s="16" t="s">
        <v>780</v>
      </c>
      <c r="C27" s="10"/>
      <c r="D27" s="10" t="s">
        <v>781</v>
      </c>
      <c r="E27" s="10" t="s">
        <v>599</v>
      </c>
      <c r="F27" s="10" t="s">
        <v>501</v>
      </c>
      <c r="G27" s="10" t="s">
        <v>293</v>
      </c>
      <c r="H27" s="8" t="s">
        <v>146</v>
      </c>
      <c r="I27" s="24"/>
      <c r="J27" s="24"/>
      <c r="K27" s="24"/>
      <c r="L27" s="24"/>
      <c r="M27" s="24"/>
      <c r="N27" s="24"/>
      <c r="O27" s="24"/>
      <c r="P27" s="23" t="str">
        <f t="shared" si="4"/>
        <v/>
      </c>
      <c r="Q27" s="24"/>
      <c r="R27" s="24"/>
      <c r="S27" s="24"/>
      <c r="T27" s="24"/>
    </row>
    <row r="28" spans="2:20" x14ac:dyDescent="0.2">
      <c r="B28" s="15" t="s">
        <v>782</v>
      </c>
      <c r="C28" s="10"/>
      <c r="D28" s="10" t="s">
        <v>776</v>
      </c>
      <c r="E28" s="10" t="s">
        <v>599</v>
      </c>
      <c r="F28" s="10" t="s">
        <v>505</v>
      </c>
      <c r="G28" s="10" t="s">
        <v>293</v>
      </c>
      <c r="H28" s="8" t="s">
        <v>151</v>
      </c>
      <c r="I28" s="23" t="str">
        <f t="shared" ref="I28:T28" si="5">IF(SUM(I29,I35)&lt;&gt;0,SUM(I29,I35),"")</f>
        <v/>
      </c>
      <c r="J28" s="23" t="str">
        <f t="shared" si="5"/>
        <v/>
      </c>
      <c r="K28" s="23" t="str">
        <f t="shared" si="5"/>
        <v/>
      </c>
      <c r="L28" s="23" t="str">
        <f t="shared" si="5"/>
        <v/>
      </c>
      <c r="M28" s="23" t="str">
        <f t="shared" si="5"/>
        <v/>
      </c>
      <c r="N28" s="23" t="str">
        <f t="shared" si="5"/>
        <v/>
      </c>
      <c r="O28" s="23" t="str">
        <f t="shared" si="5"/>
        <v/>
      </c>
      <c r="P28" s="23" t="str">
        <f t="shared" si="5"/>
        <v/>
      </c>
      <c r="Q28" s="23" t="str">
        <f t="shared" si="5"/>
        <v/>
      </c>
      <c r="R28" s="23" t="str">
        <f t="shared" si="5"/>
        <v/>
      </c>
      <c r="S28" s="23" t="str">
        <f t="shared" si="5"/>
        <v/>
      </c>
      <c r="T28" s="23" t="str">
        <f t="shared" si="5"/>
        <v/>
      </c>
    </row>
    <row r="29" spans="2:20" x14ac:dyDescent="0.2">
      <c r="B29" s="16" t="s">
        <v>33</v>
      </c>
      <c r="C29" s="10"/>
      <c r="D29" s="10" t="s">
        <v>776</v>
      </c>
      <c r="E29" s="10" t="s">
        <v>599</v>
      </c>
      <c r="F29" s="10" t="s">
        <v>505</v>
      </c>
      <c r="G29" s="10" t="s">
        <v>33</v>
      </c>
      <c r="H29" s="8" t="s">
        <v>154</v>
      </c>
      <c r="I29" s="23" t="str">
        <f t="shared" ref="I29:O29" si="6">IF(I30+I31+I32+I33+I34&lt;&gt;0,I30+I31+I32+I33+I34,"")</f>
        <v/>
      </c>
      <c r="J29" s="23" t="str">
        <f t="shared" si="6"/>
        <v/>
      </c>
      <c r="K29" s="23" t="str">
        <f t="shared" si="6"/>
        <v/>
      </c>
      <c r="L29" s="23" t="str">
        <f t="shared" si="6"/>
        <v/>
      </c>
      <c r="M29" s="23" t="str">
        <f t="shared" si="6"/>
        <v/>
      </c>
      <c r="N29" s="23" t="str">
        <f t="shared" si="6"/>
        <v/>
      </c>
      <c r="O29" s="23" t="str">
        <f t="shared" si="6"/>
        <v/>
      </c>
      <c r="P29" s="23" t="str">
        <f>IF(SUM(P30:P34)&lt;&gt;0,SUM(P30:P34),"")</f>
        <v/>
      </c>
      <c r="Q29" s="23" t="str">
        <f>IF(Q30+Q31+Q32+Q33+Q34&lt;&gt;0,Q30+Q31+Q32+Q33+Q34,"")</f>
        <v/>
      </c>
      <c r="R29" s="23" t="str">
        <f>IF(R30+R31+R32+R33+R34&lt;&gt;0,R30+R31+R32+R33+R34,"")</f>
        <v/>
      </c>
      <c r="S29" s="23" t="str">
        <f>IF(S30+S31+S32+S33+S34&lt;&gt;0,S30+S31+S32+S33+S34,"")</f>
        <v/>
      </c>
      <c r="T29" s="23" t="str">
        <f>IF(T30+T31+T32+T33+T34&lt;&gt;0,T30+T31+T32+T33+T34,"")</f>
        <v/>
      </c>
    </row>
    <row r="30" spans="2:20" x14ac:dyDescent="0.2">
      <c r="B30" s="18" t="s">
        <v>19</v>
      </c>
      <c r="C30" s="10" t="s">
        <v>776</v>
      </c>
      <c r="D30" s="10" t="s">
        <v>599</v>
      </c>
      <c r="E30" s="10" t="s">
        <v>19</v>
      </c>
      <c r="F30" s="10" t="s">
        <v>505</v>
      </c>
      <c r="G30" s="10" t="s">
        <v>33</v>
      </c>
      <c r="H30" s="8" t="s">
        <v>156</v>
      </c>
      <c r="I30" s="24"/>
      <c r="J30" s="24"/>
      <c r="K30" s="24"/>
      <c r="L30" s="24"/>
      <c r="M30" s="24"/>
      <c r="N30" s="24"/>
      <c r="O30" s="24"/>
      <c r="P30" s="23" t="str">
        <f>IF(Q30-I30-J30-K30-L30-M30-N30-O30&lt;&gt;0,Q30-I30-J30-K30-L30-M30-N30-O30,"")</f>
        <v/>
      </c>
      <c r="Q30" s="24"/>
      <c r="R30" s="24"/>
      <c r="S30" s="24"/>
      <c r="T30" s="24"/>
    </row>
    <row r="31" spans="2:20" x14ac:dyDescent="0.2">
      <c r="B31" s="18" t="s">
        <v>484</v>
      </c>
      <c r="C31" s="10" t="s">
        <v>776</v>
      </c>
      <c r="D31" s="10" t="s">
        <v>599</v>
      </c>
      <c r="E31" s="10" t="s">
        <v>484</v>
      </c>
      <c r="F31" s="10" t="s">
        <v>505</v>
      </c>
      <c r="G31" s="10" t="s">
        <v>33</v>
      </c>
      <c r="H31" s="8" t="s">
        <v>158</v>
      </c>
      <c r="I31" s="24"/>
      <c r="J31" s="24"/>
      <c r="K31" s="24"/>
      <c r="L31" s="24"/>
      <c r="M31" s="24"/>
      <c r="N31" s="24"/>
      <c r="O31" s="24"/>
      <c r="P31" s="23" t="str">
        <f>IF(Q31-I31-J31-K31-L31-M31-N31-O31&lt;&gt;0,Q31-I31-J31-K31-L31-M31-N31-O31,"")</f>
        <v/>
      </c>
      <c r="Q31" s="24"/>
      <c r="R31" s="24"/>
      <c r="S31" s="24"/>
      <c r="T31" s="24"/>
    </row>
    <row r="32" spans="2:20" x14ac:dyDescent="0.2">
      <c r="B32" s="18" t="s">
        <v>24</v>
      </c>
      <c r="C32" s="10" t="s">
        <v>776</v>
      </c>
      <c r="D32" s="10" t="s">
        <v>599</v>
      </c>
      <c r="E32" s="10" t="s">
        <v>24</v>
      </c>
      <c r="F32" s="10" t="s">
        <v>505</v>
      </c>
      <c r="G32" s="10" t="s">
        <v>33</v>
      </c>
      <c r="H32" s="8" t="s">
        <v>161</v>
      </c>
      <c r="I32" s="24"/>
      <c r="J32" s="24"/>
      <c r="K32" s="24"/>
      <c r="L32" s="24"/>
      <c r="M32" s="24"/>
      <c r="N32" s="24"/>
      <c r="O32" s="24"/>
      <c r="P32" s="23" t="str">
        <f>IF(Q32-I32-J32-K32-L32-M32-N32-O32&lt;&gt;0,Q32-I32-J32-K32-L32-M32-N32-O32,"")</f>
        <v/>
      </c>
      <c r="Q32" s="24"/>
      <c r="R32" s="24"/>
      <c r="S32" s="24"/>
      <c r="T32" s="24"/>
    </row>
    <row r="33" spans="2:20" x14ac:dyDescent="0.2">
      <c r="B33" s="18" t="s">
        <v>485</v>
      </c>
      <c r="C33" s="10" t="s">
        <v>776</v>
      </c>
      <c r="D33" s="10" t="s">
        <v>599</v>
      </c>
      <c r="E33" s="10" t="s">
        <v>481</v>
      </c>
      <c r="F33" s="10" t="s">
        <v>505</v>
      </c>
      <c r="G33" s="10" t="s">
        <v>33</v>
      </c>
      <c r="H33" s="8" t="s">
        <v>164</v>
      </c>
      <c r="I33" s="24"/>
      <c r="J33" s="24"/>
      <c r="K33" s="24"/>
      <c r="L33" s="24"/>
      <c r="M33" s="24"/>
      <c r="N33" s="24"/>
      <c r="O33" s="24"/>
      <c r="P33" s="23" t="str">
        <f>IF(Q33-I33-J33-K33-L33-M33-N33-O33&lt;&gt;0,Q33-I33-J33-K33-L33-M33-N33-O33,"")</f>
        <v/>
      </c>
      <c r="Q33" s="24"/>
      <c r="R33" s="24"/>
      <c r="S33" s="24"/>
      <c r="T33" s="24"/>
    </row>
    <row r="34" spans="2:20" x14ac:dyDescent="0.2">
      <c r="B34" s="18" t="s">
        <v>483</v>
      </c>
      <c r="C34" s="10" t="s">
        <v>776</v>
      </c>
      <c r="D34" s="10" t="s">
        <v>599</v>
      </c>
      <c r="E34" s="10" t="s">
        <v>483</v>
      </c>
      <c r="F34" s="10" t="s">
        <v>505</v>
      </c>
      <c r="G34" s="10" t="s">
        <v>33</v>
      </c>
      <c r="H34" s="8" t="s">
        <v>84</v>
      </c>
      <c r="I34" s="24"/>
      <c r="J34" s="24"/>
      <c r="K34" s="24"/>
      <c r="L34" s="24"/>
      <c r="M34" s="24"/>
      <c r="N34" s="24"/>
      <c r="O34" s="24"/>
      <c r="P34" s="23" t="str">
        <f>IF(Q34-I34-J34-K34-L34-M34-N34-O34&lt;&gt;0,Q34-I34-J34-K34-L34-M34-N34-O34,"")</f>
        <v/>
      </c>
      <c r="Q34" s="24"/>
      <c r="R34" s="24"/>
      <c r="S34" s="24"/>
      <c r="T34" s="24"/>
    </row>
    <row r="35" spans="2:20" x14ac:dyDescent="0.2">
      <c r="B35" s="16" t="s">
        <v>21</v>
      </c>
      <c r="C35" s="10"/>
      <c r="D35" s="10" t="s">
        <v>776</v>
      </c>
      <c r="E35" s="10" t="s">
        <v>599</v>
      </c>
      <c r="F35" s="10" t="s">
        <v>505</v>
      </c>
      <c r="G35" s="10" t="s">
        <v>21</v>
      </c>
      <c r="H35" s="8" t="s">
        <v>91</v>
      </c>
      <c r="I35" s="23" t="str">
        <f t="shared" ref="I35:O35" si="7">IF(I36+I37+I38+I39+I40+I41&lt;&gt;0,I36+I37+I38+I39+I40+I41,"")</f>
        <v/>
      </c>
      <c r="J35" s="23" t="str">
        <f t="shared" si="7"/>
        <v/>
      </c>
      <c r="K35" s="23" t="str">
        <f t="shared" si="7"/>
        <v/>
      </c>
      <c r="L35" s="23" t="str">
        <f t="shared" si="7"/>
        <v/>
      </c>
      <c r="M35" s="23" t="str">
        <f t="shared" si="7"/>
        <v/>
      </c>
      <c r="N35" s="23" t="str">
        <f t="shared" si="7"/>
        <v/>
      </c>
      <c r="O35" s="23" t="str">
        <f t="shared" si="7"/>
        <v/>
      </c>
      <c r="P35" s="23" t="str">
        <f>IF(SUM(P36:P41)&lt;&gt;0,SUM(P36:P41),"")</f>
        <v/>
      </c>
      <c r="Q35" s="23" t="str">
        <f>IF(Q36+Q37+Q38+Q39+Q40+Q41&lt;&gt;0,Q36+Q37+Q38+Q39+Q40+Q41,"")</f>
        <v/>
      </c>
      <c r="R35" s="23" t="str">
        <f>IF(R36+R37+R38+R39+R40+R41&lt;&gt;0,R36+R37+R38+R39+R40+R41,"")</f>
        <v/>
      </c>
      <c r="S35" s="23" t="str">
        <f>IF(S36+S37+S38+S39+S40+S41&lt;&gt;0,S36+S37+S38+S39+S40+S41,"")</f>
        <v/>
      </c>
      <c r="T35" s="23" t="str">
        <f>IF(T36+T37+T38+T39+T40+T41&lt;&gt;0,T36+T37+T38+T39+T40+T41,"")</f>
        <v/>
      </c>
    </row>
    <row r="36" spans="2:20" x14ac:dyDescent="0.2">
      <c r="B36" s="18" t="s">
        <v>19</v>
      </c>
      <c r="C36" s="10" t="s">
        <v>776</v>
      </c>
      <c r="D36" s="10" t="s">
        <v>599</v>
      </c>
      <c r="E36" s="10" t="s">
        <v>19</v>
      </c>
      <c r="F36" s="10" t="s">
        <v>505</v>
      </c>
      <c r="G36" s="10" t="s">
        <v>21</v>
      </c>
      <c r="H36" s="8" t="s">
        <v>93</v>
      </c>
      <c r="I36" s="24"/>
      <c r="J36" s="24"/>
      <c r="K36" s="24"/>
      <c r="L36" s="24"/>
      <c r="M36" s="24"/>
      <c r="N36" s="24"/>
      <c r="O36" s="24"/>
      <c r="P36" s="23" t="str">
        <f t="shared" ref="P36:P43" si="8">IF(Q36-I36-J36-K36-L36-M36-N36-O36&lt;&gt;0,Q36-I36-J36-K36-L36-M36-N36-O36,"")</f>
        <v/>
      </c>
      <c r="Q36" s="24"/>
      <c r="R36" s="24"/>
      <c r="S36" s="24"/>
      <c r="T36" s="24"/>
    </row>
    <row r="37" spans="2:20" x14ac:dyDescent="0.2">
      <c r="B37" s="18" t="s">
        <v>484</v>
      </c>
      <c r="C37" s="10" t="s">
        <v>776</v>
      </c>
      <c r="D37" s="10" t="s">
        <v>599</v>
      </c>
      <c r="E37" s="10" t="s">
        <v>484</v>
      </c>
      <c r="F37" s="10" t="s">
        <v>505</v>
      </c>
      <c r="G37" s="10" t="s">
        <v>21</v>
      </c>
      <c r="H37" s="8" t="s">
        <v>95</v>
      </c>
      <c r="I37" s="24"/>
      <c r="J37" s="24"/>
      <c r="K37" s="24"/>
      <c r="L37" s="24"/>
      <c r="M37" s="24"/>
      <c r="N37" s="24"/>
      <c r="O37" s="24"/>
      <c r="P37" s="23" t="str">
        <f t="shared" si="8"/>
        <v/>
      </c>
      <c r="Q37" s="24"/>
      <c r="R37" s="24"/>
      <c r="S37" s="24"/>
      <c r="T37" s="24"/>
    </row>
    <row r="38" spans="2:20" x14ac:dyDescent="0.2">
      <c r="B38" s="18" t="s">
        <v>24</v>
      </c>
      <c r="C38" s="10" t="s">
        <v>776</v>
      </c>
      <c r="D38" s="10" t="s">
        <v>599</v>
      </c>
      <c r="E38" s="10" t="s">
        <v>24</v>
      </c>
      <c r="F38" s="10" t="s">
        <v>505</v>
      </c>
      <c r="G38" s="10" t="s">
        <v>21</v>
      </c>
      <c r="H38" s="8" t="s">
        <v>97</v>
      </c>
      <c r="I38" s="24"/>
      <c r="J38" s="24"/>
      <c r="K38" s="24"/>
      <c r="L38" s="24"/>
      <c r="M38" s="24"/>
      <c r="N38" s="24"/>
      <c r="O38" s="24"/>
      <c r="P38" s="23" t="str">
        <f t="shared" si="8"/>
        <v/>
      </c>
      <c r="Q38" s="24"/>
      <c r="R38" s="24"/>
      <c r="S38" s="24"/>
      <c r="T38" s="24"/>
    </row>
    <row r="39" spans="2:20" x14ac:dyDescent="0.2">
      <c r="B39" s="18" t="s">
        <v>485</v>
      </c>
      <c r="C39" s="10" t="s">
        <v>776</v>
      </c>
      <c r="D39" s="10" t="s">
        <v>599</v>
      </c>
      <c r="E39" s="10" t="s">
        <v>481</v>
      </c>
      <c r="F39" s="10" t="s">
        <v>505</v>
      </c>
      <c r="G39" s="10" t="s">
        <v>21</v>
      </c>
      <c r="H39" s="8" t="s">
        <v>99</v>
      </c>
      <c r="I39" s="24"/>
      <c r="J39" s="24"/>
      <c r="K39" s="24"/>
      <c r="L39" s="24"/>
      <c r="M39" s="24"/>
      <c r="N39" s="24"/>
      <c r="O39" s="24"/>
      <c r="P39" s="23" t="str">
        <f t="shared" si="8"/>
        <v/>
      </c>
      <c r="Q39" s="24"/>
      <c r="R39" s="24"/>
      <c r="S39" s="24"/>
      <c r="T39" s="24"/>
    </row>
    <row r="40" spans="2:20" x14ac:dyDescent="0.2">
      <c r="B40" s="18" t="s">
        <v>483</v>
      </c>
      <c r="C40" s="10" t="s">
        <v>776</v>
      </c>
      <c r="D40" s="10" t="s">
        <v>599</v>
      </c>
      <c r="E40" s="10" t="s">
        <v>483</v>
      </c>
      <c r="F40" s="10" t="s">
        <v>505</v>
      </c>
      <c r="G40" s="10" t="s">
        <v>21</v>
      </c>
      <c r="H40" s="8" t="s">
        <v>101</v>
      </c>
      <c r="I40" s="24"/>
      <c r="J40" s="24"/>
      <c r="K40" s="24"/>
      <c r="L40" s="24"/>
      <c r="M40" s="24"/>
      <c r="N40" s="24"/>
      <c r="O40" s="24"/>
      <c r="P40" s="23" t="str">
        <f t="shared" si="8"/>
        <v/>
      </c>
      <c r="Q40" s="24"/>
      <c r="R40" s="24"/>
      <c r="S40" s="24"/>
      <c r="T40" s="24"/>
    </row>
    <row r="41" spans="2:20" x14ac:dyDescent="0.2">
      <c r="B41" s="18" t="s">
        <v>486</v>
      </c>
      <c r="C41" s="10" t="s">
        <v>776</v>
      </c>
      <c r="D41" s="10" t="s">
        <v>599</v>
      </c>
      <c r="E41" s="10" t="s">
        <v>486</v>
      </c>
      <c r="F41" s="10" t="s">
        <v>505</v>
      </c>
      <c r="G41" s="10" t="s">
        <v>21</v>
      </c>
      <c r="H41" s="8" t="s">
        <v>103</v>
      </c>
      <c r="I41" s="24"/>
      <c r="J41" s="24"/>
      <c r="K41" s="24"/>
      <c r="L41" s="24"/>
      <c r="M41" s="24"/>
      <c r="N41" s="24"/>
      <c r="O41" s="24"/>
      <c r="P41" s="23" t="str">
        <f t="shared" si="8"/>
        <v/>
      </c>
      <c r="Q41" s="24"/>
      <c r="R41" s="24"/>
      <c r="S41" s="24"/>
      <c r="T41" s="24"/>
    </row>
    <row r="42" spans="2:20" x14ac:dyDescent="0.2">
      <c r="B42" s="16" t="s">
        <v>778</v>
      </c>
      <c r="C42" s="10"/>
      <c r="D42" s="10" t="s">
        <v>779</v>
      </c>
      <c r="E42" s="10" t="s">
        <v>599</v>
      </c>
      <c r="F42" s="10" t="s">
        <v>505</v>
      </c>
      <c r="G42" s="10" t="s">
        <v>293</v>
      </c>
      <c r="H42" s="8" t="s">
        <v>108</v>
      </c>
      <c r="I42" s="24"/>
      <c r="J42" s="24"/>
      <c r="K42" s="24"/>
      <c r="L42" s="24"/>
      <c r="M42" s="24"/>
      <c r="N42" s="24"/>
      <c r="O42" s="24"/>
      <c r="P42" s="23" t="str">
        <f t="shared" si="8"/>
        <v/>
      </c>
      <c r="Q42" s="24"/>
      <c r="R42" s="24"/>
      <c r="S42" s="24"/>
      <c r="T42" s="24"/>
    </row>
    <row r="43" spans="2:20" x14ac:dyDescent="0.2">
      <c r="B43" s="16" t="s">
        <v>780</v>
      </c>
      <c r="C43" s="10"/>
      <c r="D43" s="10" t="s">
        <v>781</v>
      </c>
      <c r="E43" s="10" t="s">
        <v>599</v>
      </c>
      <c r="F43" s="10" t="s">
        <v>505</v>
      </c>
      <c r="G43" s="10" t="s">
        <v>293</v>
      </c>
      <c r="H43" s="8" t="s">
        <v>110</v>
      </c>
      <c r="I43" s="24"/>
      <c r="J43" s="24"/>
      <c r="K43" s="24"/>
      <c r="L43" s="24"/>
      <c r="M43" s="24"/>
      <c r="N43" s="24"/>
      <c r="O43" s="24"/>
      <c r="P43" s="23" t="str">
        <f t="shared" si="8"/>
        <v/>
      </c>
      <c r="Q43" s="24"/>
      <c r="R43" s="24"/>
      <c r="S43" s="24"/>
      <c r="T43" s="24"/>
    </row>
    <row r="44" spans="2:20" x14ac:dyDescent="0.2">
      <c r="B44" s="16" t="s">
        <v>783</v>
      </c>
      <c r="C44" s="10" t="s">
        <v>776</v>
      </c>
      <c r="D44" s="10" t="s">
        <v>599</v>
      </c>
      <c r="E44" s="10" t="s">
        <v>505</v>
      </c>
      <c r="F44" s="10" t="s">
        <v>293</v>
      </c>
      <c r="G44" s="10" t="s">
        <v>490</v>
      </c>
      <c r="H44" s="8" t="s">
        <v>112</v>
      </c>
      <c r="I44" s="24"/>
      <c r="J44" s="17" t="s">
        <v>1733</v>
      </c>
      <c r="K44" s="24"/>
      <c r="L44" s="24"/>
      <c r="M44" s="24"/>
      <c r="N44" s="17" t="s">
        <v>1733</v>
      </c>
      <c r="O44" s="24"/>
      <c r="P44" s="17" t="s">
        <v>1733</v>
      </c>
      <c r="Q44" s="24"/>
      <c r="R44" s="17" t="s">
        <v>1733</v>
      </c>
      <c r="S44" s="24"/>
      <c r="T44" s="24"/>
    </row>
    <row r="45" spans="2:20" x14ac:dyDescent="0.2">
      <c r="B45" s="15" t="s">
        <v>784</v>
      </c>
      <c r="C45" s="10"/>
      <c r="D45" s="10" t="s">
        <v>776</v>
      </c>
      <c r="E45" s="10" t="s">
        <v>599</v>
      </c>
      <c r="F45" s="10" t="s">
        <v>506</v>
      </c>
      <c r="G45" s="10" t="s">
        <v>293</v>
      </c>
      <c r="H45" s="8" t="s">
        <v>115</v>
      </c>
      <c r="I45" s="23" t="str">
        <f t="shared" ref="I45:T45" si="9">IF(SUM(I46,I52)&lt;&gt;0,SUM(I46,I52),"")</f>
        <v/>
      </c>
      <c r="J45" s="23" t="str">
        <f t="shared" si="9"/>
        <v/>
      </c>
      <c r="K45" s="23" t="str">
        <f t="shared" si="9"/>
        <v/>
      </c>
      <c r="L45" s="23" t="str">
        <f t="shared" si="9"/>
        <v/>
      </c>
      <c r="M45" s="23" t="str">
        <f t="shared" si="9"/>
        <v/>
      </c>
      <c r="N45" s="23" t="str">
        <f t="shared" si="9"/>
        <v/>
      </c>
      <c r="O45" s="23" t="str">
        <f t="shared" si="9"/>
        <v/>
      </c>
      <c r="P45" s="23" t="str">
        <f t="shared" si="9"/>
        <v/>
      </c>
      <c r="Q45" s="23" t="str">
        <f t="shared" si="9"/>
        <v/>
      </c>
      <c r="R45" s="23" t="str">
        <f t="shared" si="9"/>
        <v/>
      </c>
      <c r="S45" s="23" t="str">
        <f t="shared" si="9"/>
        <v/>
      </c>
      <c r="T45" s="23" t="str">
        <f t="shared" si="9"/>
        <v/>
      </c>
    </row>
    <row r="46" spans="2:20" x14ac:dyDescent="0.2">
      <c r="B46" s="16" t="s">
        <v>33</v>
      </c>
      <c r="C46" s="10"/>
      <c r="D46" s="10" t="s">
        <v>776</v>
      </c>
      <c r="E46" s="10" t="s">
        <v>599</v>
      </c>
      <c r="F46" s="10" t="s">
        <v>506</v>
      </c>
      <c r="G46" s="10" t="s">
        <v>33</v>
      </c>
      <c r="H46" s="8" t="s">
        <v>118</v>
      </c>
      <c r="I46" s="23" t="str">
        <f t="shared" ref="I46:O46" si="10">IF(I47+I48+I49+I50+I51&lt;&gt;0,I47+I48+I49+I50+I51,"")</f>
        <v/>
      </c>
      <c r="J46" s="23" t="str">
        <f t="shared" si="10"/>
        <v/>
      </c>
      <c r="K46" s="23" t="str">
        <f t="shared" si="10"/>
        <v/>
      </c>
      <c r="L46" s="23" t="str">
        <f t="shared" si="10"/>
        <v/>
      </c>
      <c r="M46" s="23" t="str">
        <f t="shared" si="10"/>
        <v/>
      </c>
      <c r="N46" s="23" t="str">
        <f t="shared" si="10"/>
        <v/>
      </c>
      <c r="O46" s="23" t="str">
        <f t="shared" si="10"/>
        <v/>
      </c>
      <c r="P46" s="23" t="str">
        <f>IF(SUM(P47:P51)&lt;&gt;0,SUM(P47:P51),"")</f>
        <v/>
      </c>
      <c r="Q46" s="23" t="str">
        <f>IF(Q47+Q48+Q49+Q50+Q51&lt;&gt;0,Q47+Q48+Q49+Q50+Q51,"")</f>
        <v/>
      </c>
      <c r="R46" s="23" t="str">
        <f>IF(R47+R48+R49+R50+R51&lt;&gt;0,R47+R48+R49+R50+R51,"")</f>
        <v/>
      </c>
      <c r="S46" s="23" t="str">
        <f>IF(S47+S48+S49+S50+S51&lt;&gt;0,S47+S48+S49+S50+S51,"")</f>
        <v/>
      </c>
      <c r="T46" s="23" t="str">
        <f>IF(T47+T48+T49+T50+T51&lt;&gt;0,T47+T48+T49+T50+T51,"")</f>
        <v/>
      </c>
    </row>
    <row r="47" spans="2:20" x14ac:dyDescent="0.2">
      <c r="B47" s="18" t="s">
        <v>19</v>
      </c>
      <c r="C47" s="10" t="s">
        <v>776</v>
      </c>
      <c r="D47" s="10" t="s">
        <v>599</v>
      </c>
      <c r="E47" s="10" t="s">
        <v>19</v>
      </c>
      <c r="F47" s="10" t="s">
        <v>506</v>
      </c>
      <c r="G47" s="10" t="s">
        <v>33</v>
      </c>
      <c r="H47" s="8" t="s">
        <v>13</v>
      </c>
      <c r="I47" s="24"/>
      <c r="J47" s="24"/>
      <c r="K47" s="24"/>
      <c r="L47" s="24"/>
      <c r="M47" s="24"/>
      <c r="N47" s="24"/>
      <c r="O47" s="24"/>
      <c r="P47" s="23" t="str">
        <f>IF(Q47-I47-J47-K47-L47-M47-N47-O47&lt;&gt;0,Q47-I47-J47-K47-L47-M47-N47-O47,"")</f>
        <v/>
      </c>
      <c r="Q47" s="24"/>
      <c r="R47" s="24"/>
      <c r="S47" s="24"/>
      <c r="T47" s="24"/>
    </row>
    <row r="48" spans="2:20" x14ac:dyDescent="0.2">
      <c r="B48" s="18" t="s">
        <v>484</v>
      </c>
      <c r="C48" s="10" t="s">
        <v>776</v>
      </c>
      <c r="D48" s="10" t="s">
        <v>599</v>
      </c>
      <c r="E48" s="10" t="s">
        <v>484</v>
      </c>
      <c r="F48" s="10" t="s">
        <v>506</v>
      </c>
      <c r="G48" s="10" t="s">
        <v>33</v>
      </c>
      <c r="H48" s="8" t="s">
        <v>74</v>
      </c>
      <c r="I48" s="24"/>
      <c r="J48" s="24"/>
      <c r="K48" s="24"/>
      <c r="L48" s="24"/>
      <c r="M48" s="24"/>
      <c r="N48" s="24"/>
      <c r="O48" s="24"/>
      <c r="P48" s="23" t="str">
        <f>IF(Q48-I48-J48-K48-L48-M48-N48-O48&lt;&gt;0,Q48-I48-J48-K48-L48-M48-N48-O48,"")</f>
        <v/>
      </c>
      <c r="Q48" s="24"/>
      <c r="R48" s="24"/>
      <c r="S48" s="24"/>
      <c r="T48" s="24"/>
    </row>
    <row r="49" spans="2:20" x14ac:dyDescent="0.2">
      <c r="B49" s="18" t="s">
        <v>24</v>
      </c>
      <c r="C49" s="10" t="s">
        <v>776</v>
      </c>
      <c r="D49" s="10" t="s">
        <v>599</v>
      </c>
      <c r="E49" s="10" t="s">
        <v>24</v>
      </c>
      <c r="F49" s="10" t="s">
        <v>506</v>
      </c>
      <c r="G49" s="10" t="s">
        <v>33</v>
      </c>
      <c r="H49" s="8" t="s">
        <v>364</v>
      </c>
      <c r="I49" s="24"/>
      <c r="J49" s="24"/>
      <c r="K49" s="24"/>
      <c r="L49" s="24"/>
      <c r="M49" s="24"/>
      <c r="N49" s="24"/>
      <c r="O49" s="24"/>
      <c r="P49" s="23" t="str">
        <f>IF(Q49-I49-J49-K49-L49-M49-N49-O49&lt;&gt;0,Q49-I49-J49-K49-L49-M49-N49-O49,"")</f>
        <v/>
      </c>
      <c r="Q49" s="24"/>
      <c r="R49" s="24"/>
      <c r="S49" s="24"/>
      <c r="T49" s="24"/>
    </row>
    <row r="50" spans="2:20" x14ac:dyDescent="0.2">
      <c r="B50" s="18" t="s">
        <v>485</v>
      </c>
      <c r="C50" s="10" t="s">
        <v>776</v>
      </c>
      <c r="D50" s="10" t="s">
        <v>599</v>
      </c>
      <c r="E50" s="10" t="s">
        <v>481</v>
      </c>
      <c r="F50" s="10" t="s">
        <v>506</v>
      </c>
      <c r="G50" s="10" t="s">
        <v>33</v>
      </c>
      <c r="H50" s="8" t="s">
        <v>366</v>
      </c>
      <c r="I50" s="24"/>
      <c r="J50" s="24"/>
      <c r="K50" s="24"/>
      <c r="L50" s="24"/>
      <c r="M50" s="24"/>
      <c r="N50" s="24"/>
      <c r="O50" s="24"/>
      <c r="P50" s="23" t="str">
        <f>IF(Q50-I50-J50-K50-L50-M50-N50-O50&lt;&gt;0,Q50-I50-J50-K50-L50-M50-N50-O50,"")</f>
        <v/>
      </c>
      <c r="Q50" s="24"/>
      <c r="R50" s="24"/>
      <c r="S50" s="24"/>
      <c r="T50" s="24"/>
    </row>
    <row r="51" spans="2:20" x14ac:dyDescent="0.2">
      <c r="B51" s="18" t="s">
        <v>483</v>
      </c>
      <c r="C51" s="10" t="s">
        <v>776</v>
      </c>
      <c r="D51" s="10" t="s">
        <v>599</v>
      </c>
      <c r="E51" s="10" t="s">
        <v>483</v>
      </c>
      <c r="F51" s="10" t="s">
        <v>506</v>
      </c>
      <c r="G51" s="10" t="s">
        <v>33</v>
      </c>
      <c r="H51" s="8" t="s">
        <v>370</v>
      </c>
      <c r="I51" s="24"/>
      <c r="J51" s="24"/>
      <c r="K51" s="24"/>
      <c r="L51" s="24"/>
      <c r="M51" s="24"/>
      <c r="N51" s="24"/>
      <c r="O51" s="24"/>
      <c r="P51" s="23" t="str">
        <f>IF(Q51-I51-J51-K51-L51-M51-N51-O51&lt;&gt;0,Q51-I51-J51-K51-L51-M51-N51-O51,"")</f>
        <v/>
      </c>
      <c r="Q51" s="24"/>
      <c r="R51" s="24"/>
      <c r="S51" s="24"/>
      <c r="T51" s="24"/>
    </row>
    <row r="52" spans="2:20" x14ac:dyDescent="0.2">
      <c r="B52" s="16" t="s">
        <v>21</v>
      </c>
      <c r="C52" s="10"/>
      <c r="D52" s="10" t="s">
        <v>776</v>
      </c>
      <c r="E52" s="10" t="s">
        <v>599</v>
      </c>
      <c r="F52" s="10" t="s">
        <v>506</v>
      </c>
      <c r="G52" s="10" t="s">
        <v>21</v>
      </c>
      <c r="H52" s="8" t="s">
        <v>378</v>
      </c>
      <c r="I52" s="23" t="str">
        <f t="shared" ref="I52:O52" si="11">IF(I53+I54+I55+I56+I57+I58&lt;&gt;0,I53+I54+I55+I56+I57+I58,"")</f>
        <v/>
      </c>
      <c r="J52" s="23" t="str">
        <f t="shared" si="11"/>
        <v/>
      </c>
      <c r="K52" s="23" t="str">
        <f t="shared" si="11"/>
        <v/>
      </c>
      <c r="L52" s="23" t="str">
        <f t="shared" si="11"/>
        <v/>
      </c>
      <c r="M52" s="23" t="str">
        <f t="shared" si="11"/>
        <v/>
      </c>
      <c r="N52" s="23" t="str">
        <f t="shared" si="11"/>
        <v/>
      </c>
      <c r="O52" s="23" t="str">
        <f t="shared" si="11"/>
        <v/>
      </c>
      <c r="P52" s="23" t="str">
        <f>IF(SUM(P53:P58)&lt;&gt;0,SUM(P53:P58),"")</f>
        <v/>
      </c>
      <c r="Q52" s="23" t="str">
        <f>IF(Q53+Q54+Q55+Q56+Q57+Q58&lt;&gt;0,Q53+Q54+Q55+Q56+Q57+Q58,"")</f>
        <v/>
      </c>
      <c r="R52" s="23" t="str">
        <f>IF(R53+R54+R55+R56+R57+R58&lt;&gt;0,R53+R54+R55+R56+R57+R58,"")</f>
        <v/>
      </c>
      <c r="S52" s="23" t="str">
        <f>IF(S53+S54+S55+S56+S57+S58&lt;&gt;0,S53+S54+S55+S56+S57+S58,"")</f>
        <v/>
      </c>
      <c r="T52" s="23" t="str">
        <f>IF(T53+T54+T55+T56+T57+T58&lt;&gt;0,T53+T54+T55+T56+T57+T58,"")</f>
        <v/>
      </c>
    </row>
    <row r="53" spans="2:20" x14ac:dyDescent="0.2">
      <c r="B53" s="18" t="s">
        <v>19</v>
      </c>
      <c r="C53" s="10" t="s">
        <v>776</v>
      </c>
      <c r="D53" s="10" t="s">
        <v>599</v>
      </c>
      <c r="E53" s="10" t="s">
        <v>19</v>
      </c>
      <c r="F53" s="10" t="s">
        <v>506</v>
      </c>
      <c r="G53" s="10" t="s">
        <v>21</v>
      </c>
      <c r="H53" s="8" t="s">
        <v>384</v>
      </c>
      <c r="I53" s="24"/>
      <c r="J53" s="24"/>
      <c r="K53" s="24"/>
      <c r="L53" s="24"/>
      <c r="M53" s="24"/>
      <c r="N53" s="24"/>
      <c r="O53" s="24"/>
      <c r="P53" s="23" t="str">
        <f t="shared" ref="P53:P60" si="12">IF(Q53-I53-J53-K53-L53-M53-N53-O53&lt;&gt;0,Q53-I53-J53-K53-L53-M53-N53-O53,"")</f>
        <v/>
      </c>
      <c r="Q53" s="24"/>
      <c r="R53" s="24"/>
      <c r="S53" s="24"/>
      <c r="T53" s="24"/>
    </row>
    <row r="54" spans="2:20" x14ac:dyDescent="0.2">
      <c r="B54" s="18" t="s">
        <v>484</v>
      </c>
      <c r="C54" s="10" t="s">
        <v>776</v>
      </c>
      <c r="D54" s="10" t="s">
        <v>599</v>
      </c>
      <c r="E54" s="10" t="s">
        <v>484</v>
      </c>
      <c r="F54" s="10" t="s">
        <v>506</v>
      </c>
      <c r="G54" s="10" t="s">
        <v>21</v>
      </c>
      <c r="H54" s="8" t="s">
        <v>387</v>
      </c>
      <c r="I54" s="24"/>
      <c r="J54" s="24"/>
      <c r="K54" s="24"/>
      <c r="L54" s="24"/>
      <c r="M54" s="24"/>
      <c r="N54" s="24"/>
      <c r="O54" s="24"/>
      <c r="P54" s="23" t="str">
        <f t="shared" si="12"/>
        <v/>
      </c>
      <c r="Q54" s="24"/>
      <c r="R54" s="24"/>
      <c r="S54" s="24"/>
      <c r="T54" s="24"/>
    </row>
    <row r="55" spans="2:20" x14ac:dyDescent="0.2">
      <c r="B55" s="18" t="s">
        <v>24</v>
      </c>
      <c r="C55" s="10" t="s">
        <v>776</v>
      </c>
      <c r="D55" s="10" t="s">
        <v>599</v>
      </c>
      <c r="E55" s="10" t="s">
        <v>24</v>
      </c>
      <c r="F55" s="10" t="s">
        <v>506</v>
      </c>
      <c r="G55" s="10" t="s">
        <v>21</v>
      </c>
      <c r="H55" s="8" t="s">
        <v>392</v>
      </c>
      <c r="I55" s="24"/>
      <c r="J55" s="24"/>
      <c r="K55" s="24"/>
      <c r="L55" s="24"/>
      <c r="M55" s="24"/>
      <c r="N55" s="24"/>
      <c r="O55" s="24"/>
      <c r="P55" s="23" t="str">
        <f t="shared" si="12"/>
        <v/>
      </c>
      <c r="Q55" s="24"/>
      <c r="R55" s="24"/>
      <c r="S55" s="24"/>
      <c r="T55" s="24"/>
    </row>
    <row r="56" spans="2:20" x14ac:dyDescent="0.2">
      <c r="B56" s="18" t="s">
        <v>485</v>
      </c>
      <c r="C56" s="10" t="s">
        <v>776</v>
      </c>
      <c r="D56" s="10" t="s">
        <v>599</v>
      </c>
      <c r="E56" s="10" t="s">
        <v>481</v>
      </c>
      <c r="F56" s="10" t="s">
        <v>506</v>
      </c>
      <c r="G56" s="10" t="s">
        <v>21</v>
      </c>
      <c r="H56" s="8" t="s">
        <v>716</v>
      </c>
      <c r="I56" s="24"/>
      <c r="J56" s="24"/>
      <c r="K56" s="24"/>
      <c r="L56" s="24"/>
      <c r="M56" s="24"/>
      <c r="N56" s="24"/>
      <c r="O56" s="24"/>
      <c r="P56" s="23" t="str">
        <f t="shared" si="12"/>
        <v/>
      </c>
      <c r="Q56" s="24"/>
      <c r="R56" s="24"/>
      <c r="S56" s="24"/>
      <c r="T56" s="24"/>
    </row>
    <row r="57" spans="2:20" x14ac:dyDescent="0.2">
      <c r="B57" s="18" t="s">
        <v>483</v>
      </c>
      <c r="C57" s="10" t="s">
        <v>776</v>
      </c>
      <c r="D57" s="10" t="s">
        <v>599</v>
      </c>
      <c r="E57" s="10" t="s">
        <v>483</v>
      </c>
      <c r="F57" s="10" t="s">
        <v>506</v>
      </c>
      <c r="G57" s="10" t="s">
        <v>21</v>
      </c>
      <c r="H57" s="8" t="s">
        <v>718</v>
      </c>
      <c r="I57" s="24"/>
      <c r="J57" s="24"/>
      <c r="K57" s="24"/>
      <c r="L57" s="24"/>
      <c r="M57" s="24"/>
      <c r="N57" s="24"/>
      <c r="O57" s="24"/>
      <c r="P57" s="23" t="str">
        <f t="shared" si="12"/>
        <v/>
      </c>
      <c r="Q57" s="24"/>
      <c r="R57" s="24"/>
      <c r="S57" s="24"/>
      <c r="T57" s="24"/>
    </row>
    <row r="58" spans="2:20" x14ac:dyDescent="0.2">
      <c r="B58" s="18" t="s">
        <v>486</v>
      </c>
      <c r="C58" s="10" t="s">
        <v>776</v>
      </c>
      <c r="D58" s="10" t="s">
        <v>599</v>
      </c>
      <c r="E58" s="10" t="s">
        <v>486</v>
      </c>
      <c r="F58" s="10" t="s">
        <v>506</v>
      </c>
      <c r="G58" s="10" t="s">
        <v>21</v>
      </c>
      <c r="H58" s="8" t="s">
        <v>721</v>
      </c>
      <c r="I58" s="24"/>
      <c r="J58" s="24"/>
      <c r="K58" s="24"/>
      <c r="L58" s="24"/>
      <c r="M58" s="24"/>
      <c r="N58" s="24"/>
      <c r="O58" s="24"/>
      <c r="P58" s="23" t="str">
        <f t="shared" si="12"/>
        <v/>
      </c>
      <c r="Q58" s="24"/>
      <c r="R58" s="24"/>
      <c r="S58" s="24"/>
      <c r="T58" s="24"/>
    </row>
    <row r="59" spans="2:20" x14ac:dyDescent="0.2">
      <c r="B59" s="16" t="s">
        <v>778</v>
      </c>
      <c r="C59" s="10"/>
      <c r="D59" s="10" t="s">
        <v>779</v>
      </c>
      <c r="E59" s="10" t="s">
        <v>599</v>
      </c>
      <c r="F59" s="10" t="s">
        <v>506</v>
      </c>
      <c r="G59" s="10" t="s">
        <v>293</v>
      </c>
      <c r="H59" s="8" t="s">
        <v>723</v>
      </c>
      <c r="I59" s="24"/>
      <c r="J59" s="24"/>
      <c r="K59" s="24"/>
      <c r="L59" s="24"/>
      <c r="M59" s="24"/>
      <c r="N59" s="24"/>
      <c r="O59" s="24"/>
      <c r="P59" s="23" t="str">
        <f t="shared" si="12"/>
        <v/>
      </c>
      <c r="Q59" s="24"/>
      <c r="R59" s="24"/>
      <c r="S59" s="24"/>
      <c r="T59" s="24"/>
    </row>
    <row r="60" spans="2:20" x14ac:dyDescent="0.2">
      <c r="B60" s="16" t="s">
        <v>780</v>
      </c>
      <c r="C60" s="10"/>
      <c r="D60" s="10" t="s">
        <v>781</v>
      </c>
      <c r="E60" s="10" t="s">
        <v>599</v>
      </c>
      <c r="F60" s="10" t="s">
        <v>506</v>
      </c>
      <c r="G60" s="10" t="s">
        <v>293</v>
      </c>
      <c r="H60" s="8" t="s">
        <v>398</v>
      </c>
      <c r="I60" s="24"/>
      <c r="J60" s="24"/>
      <c r="K60" s="24"/>
      <c r="L60" s="24"/>
      <c r="M60" s="24"/>
      <c r="N60" s="24"/>
      <c r="O60" s="24"/>
      <c r="P60" s="23" t="str">
        <f t="shared" si="12"/>
        <v/>
      </c>
      <c r="Q60" s="24"/>
      <c r="R60" s="24"/>
      <c r="S60" s="24"/>
      <c r="T60" s="24"/>
    </row>
  </sheetData>
  <printOptions gridLines="1" gridLinesSet="0"/>
  <pageMargins left="0" right="0" top="0" bottom="0" header="0" footer="0"/>
  <pageSetup paperSize="9" fitToHeight="0" orientation="portrait"/>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6"/>
  <dimension ref="A1:S15"/>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7.7109375" style="11" bestFit="1" customWidth="1"/>
    <col min="3" max="7" width="9.140625" style="11" hidden="1" customWidth="1"/>
    <col min="8" max="8" width="8.7109375" style="11" customWidth="1"/>
    <col min="9" max="19" width="16.7109375" style="11" customWidth="1"/>
    <col min="20" max="16384" width="8.85546875" style="11"/>
  </cols>
  <sheetData>
    <row r="1" spans="1:19" ht="12" x14ac:dyDescent="0.2">
      <c r="A1" s="1" t="s">
        <v>785</v>
      </c>
      <c r="F1" s="12" t="s">
        <v>1734</v>
      </c>
    </row>
    <row r="5" spans="1:19" s="13" customFormat="1" x14ac:dyDescent="0.25"/>
    <row r="6" spans="1:19" s="13" customFormat="1" ht="56.25" x14ac:dyDescent="0.25">
      <c r="I6" s="6" t="s">
        <v>754</v>
      </c>
      <c r="J6" s="6" t="s">
        <v>755</v>
      </c>
      <c r="K6" s="6" t="s">
        <v>756</v>
      </c>
      <c r="L6" s="6" t="s">
        <v>757</v>
      </c>
      <c r="M6" s="6" t="s">
        <v>758</v>
      </c>
      <c r="N6" s="6" t="s">
        <v>759</v>
      </c>
      <c r="O6" s="6" t="s">
        <v>760</v>
      </c>
      <c r="P6" s="6" t="s">
        <v>761</v>
      </c>
      <c r="Q6" s="6" t="s">
        <v>762</v>
      </c>
      <c r="R6" s="6" t="s">
        <v>763</v>
      </c>
      <c r="S6" s="6" t="s">
        <v>764</v>
      </c>
    </row>
    <row r="7" spans="1:19" hidden="1" x14ac:dyDescent="0.2">
      <c r="I7" s="10" t="s">
        <v>494</v>
      </c>
      <c r="J7" s="10"/>
      <c r="K7" s="10"/>
      <c r="L7" s="10"/>
      <c r="M7" s="10"/>
      <c r="N7" s="10"/>
      <c r="O7" s="10"/>
      <c r="P7" s="10"/>
      <c r="Q7" s="10"/>
      <c r="R7" s="10"/>
      <c r="S7" s="10"/>
    </row>
    <row r="8" spans="1:19" hidden="1" x14ac:dyDescent="0.2">
      <c r="I8" s="10" t="s">
        <v>122</v>
      </c>
      <c r="J8" s="10" t="s">
        <v>766</v>
      </c>
      <c r="K8" s="10" t="s">
        <v>767</v>
      </c>
      <c r="L8" s="10" t="s">
        <v>768</v>
      </c>
      <c r="M8" s="10" t="s">
        <v>769</v>
      </c>
      <c r="N8" s="10" t="s">
        <v>770</v>
      </c>
      <c r="O8" s="10" t="s">
        <v>771</v>
      </c>
      <c r="P8" s="10" t="s">
        <v>772</v>
      </c>
      <c r="Q8" s="10" t="s">
        <v>494</v>
      </c>
      <c r="R8" s="10" t="s">
        <v>773</v>
      </c>
      <c r="S8" s="10" t="s">
        <v>764</v>
      </c>
    </row>
    <row r="9" spans="1:19" hidden="1" x14ac:dyDescent="0.2">
      <c r="I9" s="10" t="s">
        <v>774</v>
      </c>
      <c r="J9" s="10" t="s">
        <v>122</v>
      </c>
      <c r="K9" s="10" t="s">
        <v>122</v>
      </c>
      <c r="L9" s="10" t="s">
        <v>122</v>
      </c>
      <c r="M9" s="10" t="s">
        <v>122</v>
      </c>
      <c r="N9" s="10" t="s">
        <v>122</v>
      </c>
      <c r="O9" s="10" t="s">
        <v>122</v>
      </c>
      <c r="P9" s="10" t="s">
        <v>122</v>
      </c>
      <c r="Q9" s="10" t="s">
        <v>122</v>
      </c>
      <c r="R9" s="10" t="s">
        <v>289</v>
      </c>
      <c r="S9" s="10" t="s">
        <v>303</v>
      </c>
    </row>
    <row r="10" spans="1:19" x14ac:dyDescent="0.2">
      <c r="H10" s="7" t="s">
        <v>1732</v>
      </c>
      <c r="I10" s="8" t="s">
        <v>2</v>
      </c>
      <c r="J10" s="8" t="s">
        <v>7</v>
      </c>
      <c r="K10" s="8" t="s">
        <v>22</v>
      </c>
      <c r="L10" s="8" t="s">
        <v>25</v>
      </c>
      <c r="M10" s="8" t="s">
        <v>28</v>
      </c>
      <c r="N10" s="8" t="s">
        <v>32</v>
      </c>
      <c r="O10" s="8" t="s">
        <v>34</v>
      </c>
      <c r="P10" s="8" t="s">
        <v>35</v>
      </c>
      <c r="Q10" s="8" t="s">
        <v>49</v>
      </c>
      <c r="R10" s="8" t="s">
        <v>50</v>
      </c>
      <c r="S10" s="8" t="s">
        <v>51</v>
      </c>
    </row>
    <row r="11" spans="1:19" x14ac:dyDescent="0.2">
      <c r="B11" s="10" t="s">
        <v>786</v>
      </c>
      <c r="C11" s="10"/>
      <c r="D11" s="10"/>
      <c r="E11" s="10" t="s">
        <v>650</v>
      </c>
      <c r="F11" s="10" t="s">
        <v>160</v>
      </c>
      <c r="G11" s="10" t="s">
        <v>145</v>
      </c>
      <c r="H11" s="8" t="s">
        <v>410</v>
      </c>
      <c r="I11" s="23" t="str">
        <f t="shared" ref="I11:O11" si="0">IF(I12+I13+I15&lt;&gt;0,I12+I13+I15,"")</f>
        <v/>
      </c>
      <c r="J11" s="23" t="str">
        <f t="shared" si="0"/>
        <v/>
      </c>
      <c r="K11" s="23" t="str">
        <f t="shared" si="0"/>
        <v/>
      </c>
      <c r="L11" s="23" t="str">
        <f t="shared" si="0"/>
        <v/>
      </c>
      <c r="M11" s="23" t="str">
        <f t="shared" si="0"/>
        <v/>
      </c>
      <c r="N11" s="23" t="str">
        <f t="shared" si="0"/>
        <v/>
      </c>
      <c r="O11" s="23" t="str">
        <f t="shared" si="0"/>
        <v/>
      </c>
      <c r="P11" s="23" t="str">
        <f>IF(SUM(P12,P13,P15)&lt;&gt;0,SUM(P12,P13,P15),"")</f>
        <v/>
      </c>
      <c r="Q11" s="23" t="str">
        <f>IF(Q12+Q13+Q15&lt;&gt;0,Q12+Q13+Q15,"")</f>
        <v/>
      </c>
      <c r="R11" s="23" t="str">
        <f>IF(R12+R13+R15&lt;&gt;0,R12+R13+R15,"")</f>
        <v/>
      </c>
      <c r="S11" s="23" t="str">
        <f>IF(S12+S13+S15&lt;&gt;0,S12+S13+S15,"")</f>
        <v/>
      </c>
    </row>
    <row r="12" spans="1:19" x14ac:dyDescent="0.2">
      <c r="B12" s="15" t="s">
        <v>787</v>
      </c>
      <c r="C12" s="10"/>
      <c r="D12" s="10" t="s">
        <v>650</v>
      </c>
      <c r="E12" s="10" t="s">
        <v>501</v>
      </c>
      <c r="F12" s="10" t="s">
        <v>160</v>
      </c>
      <c r="G12" s="10" t="s">
        <v>145</v>
      </c>
      <c r="H12" s="8" t="s">
        <v>402</v>
      </c>
      <c r="I12" s="24"/>
      <c r="J12" s="24"/>
      <c r="K12" s="24"/>
      <c r="L12" s="24"/>
      <c r="M12" s="24"/>
      <c r="N12" s="24"/>
      <c r="O12" s="24"/>
      <c r="P12" s="23" t="str">
        <f>IF(Q12-I12-J12-K12-L12-M12-N12-O12&lt;&gt;0,Q12-I12-J12-K12-L12-M12-N12-O12,"")</f>
        <v/>
      </c>
      <c r="Q12" s="24"/>
      <c r="R12" s="24"/>
      <c r="S12" s="24"/>
    </row>
    <row r="13" spans="1:19" x14ac:dyDescent="0.2">
      <c r="B13" s="15" t="s">
        <v>788</v>
      </c>
      <c r="C13" s="10"/>
      <c r="D13" s="10" t="s">
        <v>650</v>
      </c>
      <c r="E13" s="10" t="s">
        <v>505</v>
      </c>
      <c r="F13" s="10" t="s">
        <v>160</v>
      </c>
      <c r="G13" s="10" t="s">
        <v>145</v>
      </c>
      <c r="H13" s="8" t="s">
        <v>404</v>
      </c>
      <c r="I13" s="24"/>
      <c r="J13" s="24"/>
      <c r="K13" s="24"/>
      <c r="L13" s="24"/>
      <c r="M13" s="24"/>
      <c r="N13" s="24"/>
      <c r="O13" s="24"/>
      <c r="P13" s="23" t="str">
        <f>IF(Q13-I13-J13-K13-L13-M13-N13-O13&lt;&gt;0,Q13-I13-J13-K13-L13-M13-N13-O13,"")</f>
        <v/>
      </c>
      <c r="Q13" s="24"/>
      <c r="R13" s="24"/>
      <c r="S13" s="24"/>
    </row>
    <row r="14" spans="1:19" x14ac:dyDescent="0.2">
      <c r="B14" s="16" t="s">
        <v>783</v>
      </c>
      <c r="C14" s="10" t="s">
        <v>650</v>
      </c>
      <c r="D14" s="10" t="s">
        <v>505</v>
      </c>
      <c r="E14" s="10" t="s">
        <v>160</v>
      </c>
      <c r="F14" s="10" t="s">
        <v>145</v>
      </c>
      <c r="G14" s="10" t="s">
        <v>490</v>
      </c>
      <c r="H14" s="8" t="s">
        <v>405</v>
      </c>
      <c r="I14" s="24"/>
      <c r="J14" s="17" t="s">
        <v>1733</v>
      </c>
      <c r="K14" s="17" t="s">
        <v>1733</v>
      </c>
      <c r="L14" s="17" t="s">
        <v>1733</v>
      </c>
      <c r="M14" s="24"/>
      <c r="N14" s="17" t="s">
        <v>1733</v>
      </c>
      <c r="O14" s="24"/>
      <c r="P14" s="17" t="s">
        <v>1733</v>
      </c>
      <c r="Q14" s="24"/>
      <c r="R14" s="17" t="s">
        <v>1733</v>
      </c>
      <c r="S14" s="24"/>
    </row>
    <row r="15" spans="1:19" x14ac:dyDescent="0.2">
      <c r="B15" s="15" t="s">
        <v>789</v>
      </c>
      <c r="C15" s="10"/>
      <c r="D15" s="10" t="s">
        <v>650</v>
      </c>
      <c r="E15" s="10" t="s">
        <v>506</v>
      </c>
      <c r="F15" s="10" t="s">
        <v>160</v>
      </c>
      <c r="G15" s="10" t="s">
        <v>145</v>
      </c>
      <c r="H15" s="8" t="s">
        <v>407</v>
      </c>
      <c r="I15" s="24"/>
      <c r="J15" s="24"/>
      <c r="K15" s="24"/>
      <c r="L15" s="24"/>
      <c r="M15" s="24"/>
      <c r="N15" s="24"/>
      <c r="O15" s="24"/>
      <c r="P15" s="23" t="str">
        <f>IF(Q15-I15-J15-K15-L15-M15-N15-O15&lt;&gt;0,Q15-I15-J15-K15-L15-M15-N15-O15,"")</f>
        <v/>
      </c>
      <c r="Q15" s="24"/>
      <c r="R15" s="24"/>
      <c r="S15" s="24"/>
    </row>
  </sheetData>
  <printOptions gridLines="1" gridLinesSet="0"/>
  <pageMargins left="0" right="0" top="0" bottom="0" header="0" footer="0"/>
  <pageSetup paperSize="9" fitToHeight="0" orientation="portrait"/>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7">
    <tabColor indexed="23"/>
  </sheetPr>
  <dimension ref="A1:M25"/>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4.7109375" style="11" bestFit="1" customWidth="1"/>
    <col min="3" max="6" width="9.140625" style="11" hidden="1" customWidth="1"/>
    <col min="7" max="7" width="8.7109375" style="11" customWidth="1"/>
    <col min="8" max="13" width="16.7109375" style="11" customWidth="1"/>
    <col min="14" max="16384" width="8.85546875" style="11"/>
  </cols>
  <sheetData>
    <row r="1" spans="1:13" ht="12" x14ac:dyDescent="0.2">
      <c r="A1" s="1" t="s">
        <v>790</v>
      </c>
      <c r="F1" s="12" t="s">
        <v>1734</v>
      </c>
    </row>
    <row r="5" spans="1:13" s="13" customFormat="1" x14ac:dyDescent="0.25"/>
    <row r="6" spans="1:13" s="13" customFormat="1" ht="22.5" x14ac:dyDescent="0.25">
      <c r="H6" s="6" t="s">
        <v>791</v>
      </c>
      <c r="I6" s="6"/>
      <c r="J6" s="6"/>
      <c r="K6" s="6"/>
      <c r="L6" s="6"/>
      <c r="M6" s="6"/>
    </row>
    <row r="7" spans="1:13" s="13" customFormat="1" ht="22.5" x14ac:dyDescent="0.25">
      <c r="H7" s="6" t="s">
        <v>792</v>
      </c>
      <c r="I7" s="6"/>
      <c r="J7" s="6" t="s">
        <v>793</v>
      </c>
      <c r="K7" s="6"/>
      <c r="L7" s="6" t="s">
        <v>794</v>
      </c>
      <c r="M7" s="6"/>
    </row>
    <row r="8" spans="1:13" s="13" customFormat="1" ht="22.5" x14ac:dyDescent="0.25">
      <c r="H8" s="6" t="s">
        <v>795</v>
      </c>
      <c r="I8" s="6" t="s">
        <v>796</v>
      </c>
      <c r="J8" s="6" t="s">
        <v>797</v>
      </c>
      <c r="K8" s="6" t="s">
        <v>798</v>
      </c>
      <c r="L8" s="6" t="s">
        <v>799</v>
      </c>
      <c r="M8" s="6" t="s">
        <v>800</v>
      </c>
    </row>
    <row r="9" spans="1:13" hidden="1" x14ac:dyDescent="0.2">
      <c r="H9" s="10" t="s">
        <v>795</v>
      </c>
      <c r="I9" s="10" t="s">
        <v>796</v>
      </c>
      <c r="J9" s="10" t="s">
        <v>797</v>
      </c>
      <c r="K9" s="10" t="s">
        <v>798</v>
      </c>
      <c r="L9" s="10" t="s">
        <v>799</v>
      </c>
      <c r="M9" s="10" t="s">
        <v>800</v>
      </c>
    </row>
    <row r="10" spans="1:13" x14ac:dyDescent="0.2">
      <c r="G10" s="7" t="s">
        <v>1732</v>
      </c>
      <c r="H10" s="8" t="s">
        <v>2</v>
      </c>
      <c r="I10" s="8" t="s">
        <v>7</v>
      </c>
      <c r="J10" s="8" t="s">
        <v>22</v>
      </c>
      <c r="K10" s="8" t="s">
        <v>25</v>
      </c>
      <c r="L10" s="8" t="s">
        <v>28</v>
      </c>
      <c r="M10" s="8" t="s">
        <v>30</v>
      </c>
    </row>
    <row r="11" spans="1:13" x14ac:dyDescent="0.2">
      <c r="B11" s="10" t="s">
        <v>801</v>
      </c>
      <c r="C11" s="10"/>
      <c r="D11" s="10" t="s">
        <v>493</v>
      </c>
      <c r="E11" s="10" t="s">
        <v>10</v>
      </c>
      <c r="F11" s="10" t="s">
        <v>802</v>
      </c>
      <c r="G11" s="8" t="s">
        <v>141</v>
      </c>
      <c r="H11" s="23" t="str">
        <f t="shared" ref="H11:M11" si="0">IF(SUM(H12,H18)&lt;&gt;0,SUM(H12,H18),"")</f>
        <v/>
      </c>
      <c r="I11" s="23" t="str">
        <f t="shared" si="0"/>
        <v/>
      </c>
      <c r="J11" s="23" t="str">
        <f t="shared" si="0"/>
        <v/>
      </c>
      <c r="K11" s="23" t="str">
        <f t="shared" si="0"/>
        <v/>
      </c>
      <c r="L11" s="23" t="str">
        <f t="shared" si="0"/>
        <v/>
      </c>
      <c r="M11" s="23" t="str">
        <f t="shared" si="0"/>
        <v/>
      </c>
    </row>
    <row r="12" spans="1:13" x14ac:dyDescent="0.2">
      <c r="B12" s="15" t="s">
        <v>33</v>
      </c>
      <c r="C12" s="10"/>
      <c r="D12" s="10" t="s">
        <v>493</v>
      </c>
      <c r="E12" s="10" t="s">
        <v>10</v>
      </c>
      <c r="F12" s="10" t="s">
        <v>33</v>
      </c>
      <c r="G12" s="8" t="s">
        <v>2</v>
      </c>
      <c r="H12" s="23" t="str">
        <f t="shared" ref="H12:M12" si="1">IF(H13+H14+H15+H16+H17&lt;&gt;0,H13+H14+H15+H16+H17,"")</f>
        <v/>
      </c>
      <c r="I12" s="23" t="str">
        <f t="shared" si="1"/>
        <v/>
      </c>
      <c r="J12" s="23" t="str">
        <f t="shared" si="1"/>
        <v/>
      </c>
      <c r="K12" s="23" t="str">
        <f t="shared" si="1"/>
        <v/>
      </c>
      <c r="L12" s="23" t="str">
        <f t="shared" si="1"/>
        <v/>
      </c>
      <c r="M12" s="23" t="str">
        <f t="shared" si="1"/>
        <v/>
      </c>
    </row>
    <row r="13" spans="1:13" x14ac:dyDescent="0.2">
      <c r="B13" s="16" t="s">
        <v>19</v>
      </c>
      <c r="C13" s="10" t="s">
        <v>493</v>
      </c>
      <c r="D13" s="10" t="s">
        <v>10</v>
      </c>
      <c r="E13" s="10" t="s">
        <v>19</v>
      </c>
      <c r="F13" s="10" t="s">
        <v>33</v>
      </c>
      <c r="G13" s="8" t="s">
        <v>7</v>
      </c>
      <c r="H13" s="24"/>
      <c r="I13" s="24"/>
      <c r="J13" s="24"/>
      <c r="K13" s="24"/>
      <c r="L13" s="24"/>
      <c r="M13" s="24"/>
    </row>
    <row r="14" spans="1:13" x14ac:dyDescent="0.2">
      <c r="B14" s="16" t="s">
        <v>484</v>
      </c>
      <c r="C14" s="10" t="s">
        <v>493</v>
      </c>
      <c r="D14" s="10" t="s">
        <v>10</v>
      </c>
      <c r="E14" s="10" t="s">
        <v>484</v>
      </c>
      <c r="F14" s="10" t="s">
        <v>33</v>
      </c>
      <c r="G14" s="8" t="s">
        <v>22</v>
      </c>
      <c r="H14" s="24"/>
      <c r="I14" s="24"/>
      <c r="J14" s="24"/>
      <c r="K14" s="24"/>
      <c r="L14" s="24"/>
      <c r="M14" s="24"/>
    </row>
    <row r="15" spans="1:13" x14ac:dyDescent="0.2">
      <c r="B15" s="16" t="s">
        <v>24</v>
      </c>
      <c r="C15" s="10" t="s">
        <v>493</v>
      </c>
      <c r="D15" s="10" t="s">
        <v>10</v>
      </c>
      <c r="E15" s="10" t="s">
        <v>24</v>
      </c>
      <c r="F15" s="10" t="s">
        <v>33</v>
      </c>
      <c r="G15" s="8" t="s">
        <v>25</v>
      </c>
      <c r="H15" s="24"/>
      <c r="I15" s="24"/>
      <c r="J15" s="24"/>
      <c r="K15" s="24"/>
      <c r="L15" s="24"/>
      <c r="M15" s="24"/>
    </row>
    <row r="16" spans="1:13" x14ac:dyDescent="0.2">
      <c r="B16" s="16" t="s">
        <v>485</v>
      </c>
      <c r="C16" s="10" t="s">
        <v>493</v>
      </c>
      <c r="D16" s="10" t="s">
        <v>10</v>
      </c>
      <c r="E16" s="10" t="s">
        <v>481</v>
      </c>
      <c r="F16" s="10" t="s">
        <v>33</v>
      </c>
      <c r="G16" s="8" t="s">
        <v>28</v>
      </c>
      <c r="H16" s="24"/>
      <c r="I16" s="24"/>
      <c r="J16" s="24"/>
      <c r="K16" s="24"/>
      <c r="L16" s="24"/>
      <c r="M16" s="24"/>
    </row>
    <row r="17" spans="2:13" x14ac:dyDescent="0.2">
      <c r="B17" s="16" t="s">
        <v>483</v>
      </c>
      <c r="C17" s="10" t="s">
        <v>493</v>
      </c>
      <c r="D17" s="10" t="s">
        <v>10</v>
      </c>
      <c r="E17" s="10" t="s">
        <v>483</v>
      </c>
      <c r="F17" s="10" t="s">
        <v>33</v>
      </c>
      <c r="G17" s="8" t="s">
        <v>30</v>
      </c>
      <c r="H17" s="24"/>
      <c r="I17" s="24"/>
      <c r="J17" s="24"/>
      <c r="K17" s="24"/>
      <c r="L17" s="24"/>
      <c r="M17" s="24"/>
    </row>
    <row r="18" spans="2:13" x14ac:dyDescent="0.2">
      <c r="B18" s="15" t="s">
        <v>21</v>
      </c>
      <c r="C18" s="10"/>
      <c r="D18" s="10" t="s">
        <v>493</v>
      </c>
      <c r="E18" s="10" t="s">
        <v>10</v>
      </c>
      <c r="F18" s="10" t="s">
        <v>21</v>
      </c>
      <c r="G18" s="8" t="s">
        <v>32</v>
      </c>
      <c r="H18" s="23" t="str">
        <f t="shared" ref="H18:M18" si="2">IF(H19+H20+H21+H22+H23+H24&lt;&gt;0,H19+H20+H21+H22+H23+H24,"")</f>
        <v/>
      </c>
      <c r="I18" s="23" t="str">
        <f t="shared" si="2"/>
        <v/>
      </c>
      <c r="J18" s="23" t="str">
        <f t="shared" si="2"/>
        <v/>
      </c>
      <c r="K18" s="23" t="str">
        <f t="shared" si="2"/>
        <v/>
      </c>
      <c r="L18" s="23" t="str">
        <f t="shared" si="2"/>
        <v/>
      </c>
      <c r="M18" s="23" t="str">
        <f t="shared" si="2"/>
        <v/>
      </c>
    </row>
    <row r="19" spans="2:13" x14ac:dyDescent="0.2">
      <c r="B19" s="16" t="s">
        <v>19</v>
      </c>
      <c r="C19" s="10" t="s">
        <v>493</v>
      </c>
      <c r="D19" s="10" t="s">
        <v>10</v>
      </c>
      <c r="E19" s="10" t="s">
        <v>19</v>
      </c>
      <c r="F19" s="10" t="s">
        <v>21</v>
      </c>
      <c r="G19" s="8" t="s">
        <v>34</v>
      </c>
      <c r="H19" s="24"/>
      <c r="I19" s="24"/>
      <c r="J19" s="24"/>
      <c r="K19" s="24"/>
      <c r="L19" s="24"/>
      <c r="M19" s="24"/>
    </row>
    <row r="20" spans="2:13" x14ac:dyDescent="0.2">
      <c r="B20" s="16" t="s">
        <v>484</v>
      </c>
      <c r="C20" s="10" t="s">
        <v>493</v>
      </c>
      <c r="D20" s="10" t="s">
        <v>10</v>
      </c>
      <c r="E20" s="10" t="s">
        <v>484</v>
      </c>
      <c r="F20" s="10" t="s">
        <v>21</v>
      </c>
      <c r="G20" s="8" t="s">
        <v>35</v>
      </c>
      <c r="H20" s="24"/>
      <c r="I20" s="24"/>
      <c r="J20" s="24"/>
      <c r="K20" s="24"/>
      <c r="L20" s="24"/>
      <c r="M20" s="24"/>
    </row>
    <row r="21" spans="2:13" x14ac:dyDescent="0.2">
      <c r="B21" s="16" t="s">
        <v>24</v>
      </c>
      <c r="C21" s="10" t="s">
        <v>493</v>
      </c>
      <c r="D21" s="10" t="s">
        <v>10</v>
      </c>
      <c r="E21" s="10" t="s">
        <v>24</v>
      </c>
      <c r="F21" s="10" t="s">
        <v>21</v>
      </c>
      <c r="G21" s="8" t="s">
        <v>49</v>
      </c>
      <c r="H21" s="24"/>
      <c r="I21" s="24"/>
      <c r="J21" s="24"/>
      <c r="K21" s="24"/>
      <c r="L21" s="24"/>
      <c r="M21" s="24"/>
    </row>
    <row r="22" spans="2:13" x14ac:dyDescent="0.2">
      <c r="B22" s="16" t="s">
        <v>485</v>
      </c>
      <c r="C22" s="10" t="s">
        <v>493</v>
      </c>
      <c r="D22" s="10" t="s">
        <v>10</v>
      </c>
      <c r="E22" s="10" t="s">
        <v>481</v>
      </c>
      <c r="F22" s="10" t="s">
        <v>21</v>
      </c>
      <c r="G22" s="8" t="s">
        <v>50</v>
      </c>
      <c r="H22" s="24"/>
      <c r="I22" s="24"/>
      <c r="J22" s="24"/>
      <c r="K22" s="24"/>
      <c r="L22" s="24"/>
      <c r="M22" s="24"/>
    </row>
    <row r="23" spans="2:13" x14ac:dyDescent="0.2">
      <c r="B23" s="16" t="s">
        <v>483</v>
      </c>
      <c r="C23" s="10" t="s">
        <v>493</v>
      </c>
      <c r="D23" s="10" t="s">
        <v>10</v>
      </c>
      <c r="E23" s="10" t="s">
        <v>483</v>
      </c>
      <c r="F23" s="10" t="s">
        <v>21</v>
      </c>
      <c r="G23" s="8" t="s">
        <v>51</v>
      </c>
      <c r="H23" s="24"/>
      <c r="I23" s="24"/>
      <c r="J23" s="24"/>
      <c r="K23" s="24"/>
      <c r="L23" s="24"/>
      <c r="M23" s="24"/>
    </row>
    <row r="24" spans="2:13" x14ac:dyDescent="0.2">
      <c r="B24" s="16" t="s">
        <v>486</v>
      </c>
      <c r="C24" s="10" t="s">
        <v>493</v>
      </c>
      <c r="D24" s="10" t="s">
        <v>10</v>
      </c>
      <c r="E24" s="10" t="s">
        <v>486</v>
      </c>
      <c r="F24" s="10" t="s">
        <v>21</v>
      </c>
      <c r="G24" s="8" t="s">
        <v>52</v>
      </c>
      <c r="H24" s="24"/>
      <c r="I24" s="24"/>
      <c r="J24" s="24"/>
      <c r="K24" s="24"/>
      <c r="L24" s="24"/>
      <c r="M24" s="24"/>
    </row>
    <row r="25" spans="2:13" x14ac:dyDescent="0.2">
      <c r="B25" s="10" t="s">
        <v>803</v>
      </c>
      <c r="C25" s="10"/>
      <c r="D25" s="10" t="s">
        <v>646</v>
      </c>
      <c r="E25" s="10" t="s">
        <v>649</v>
      </c>
      <c r="F25" s="10" t="s">
        <v>804</v>
      </c>
      <c r="G25" s="8" t="s">
        <v>143</v>
      </c>
      <c r="H25" s="24"/>
      <c r="I25" s="24"/>
      <c r="J25" s="24"/>
      <c r="K25" s="24"/>
      <c r="L25" s="24"/>
      <c r="M25" s="24"/>
    </row>
  </sheetData>
  <printOptions gridLines="1" gridLinesSet="0"/>
  <pageMargins left="0" right="0" top="0" bottom="0" header="0" footer="0"/>
  <pageSetup paperSize="9" fitToHeight="0" orientation="portrait"/>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8">
    <tabColor indexed="23"/>
  </sheetPr>
  <dimension ref="A1:P2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5.140625" style="11" bestFit="1" customWidth="1"/>
    <col min="3" max="8" width="9.140625" style="11" hidden="1" customWidth="1"/>
    <col min="9" max="9" width="8.7109375" style="11" customWidth="1"/>
    <col min="10" max="16" width="16.7109375" style="11" customWidth="1"/>
    <col min="17" max="16384" width="8.85546875" style="11"/>
  </cols>
  <sheetData>
    <row r="1" spans="1:16" ht="12" x14ac:dyDescent="0.2">
      <c r="A1" s="1" t="s">
        <v>805</v>
      </c>
      <c r="F1" s="12" t="s">
        <v>1734</v>
      </c>
    </row>
    <row r="5" spans="1:16" s="13" customFormat="1" x14ac:dyDescent="0.25"/>
    <row r="6" spans="1:16" s="13" customFormat="1" ht="33.75" x14ac:dyDescent="0.25">
      <c r="J6" s="6" t="s">
        <v>806</v>
      </c>
      <c r="K6" s="6"/>
      <c r="L6" s="6"/>
      <c r="M6" s="6"/>
      <c r="N6" s="6"/>
      <c r="O6" s="6"/>
      <c r="P6" s="6"/>
    </row>
    <row r="7" spans="1:16" s="13" customFormat="1" ht="22.5" x14ac:dyDescent="0.25">
      <c r="J7" s="6" t="s">
        <v>807</v>
      </c>
      <c r="K7" s="6"/>
      <c r="L7" s="6" t="s">
        <v>808</v>
      </c>
      <c r="M7" s="6"/>
      <c r="N7" s="6"/>
      <c r="O7" s="6"/>
      <c r="P7" s="6" t="s">
        <v>661</v>
      </c>
    </row>
    <row r="8" spans="1:16" s="13" customFormat="1" ht="22.5" x14ac:dyDescent="0.25">
      <c r="J8" s="6" t="s">
        <v>809</v>
      </c>
      <c r="K8" s="6" t="s">
        <v>810</v>
      </c>
      <c r="L8" s="6" t="s">
        <v>811</v>
      </c>
      <c r="M8" s="6" t="s">
        <v>812</v>
      </c>
      <c r="N8" s="6" t="s">
        <v>813</v>
      </c>
      <c r="O8" s="6" t="s">
        <v>814</v>
      </c>
      <c r="P8" s="6"/>
    </row>
    <row r="9" spans="1:16" hidden="1" x14ac:dyDescent="0.2">
      <c r="J9" s="10" t="s">
        <v>815</v>
      </c>
      <c r="K9" s="10" t="s">
        <v>815</v>
      </c>
      <c r="L9" s="10" t="s">
        <v>815</v>
      </c>
      <c r="M9" s="10" t="s">
        <v>815</v>
      </c>
      <c r="N9" s="10" t="s">
        <v>815</v>
      </c>
      <c r="O9" s="10" t="s">
        <v>815</v>
      </c>
      <c r="P9" s="10" t="s">
        <v>815</v>
      </c>
    </row>
    <row r="10" spans="1:16" hidden="1" x14ac:dyDescent="0.2">
      <c r="J10" s="10" t="s">
        <v>816</v>
      </c>
      <c r="K10" s="10" t="s">
        <v>817</v>
      </c>
      <c r="L10" s="10" t="s">
        <v>637</v>
      </c>
      <c r="M10" s="10" t="s">
        <v>812</v>
      </c>
      <c r="N10" s="10" t="s">
        <v>818</v>
      </c>
      <c r="O10" s="10" t="s">
        <v>819</v>
      </c>
      <c r="P10" s="10" t="s">
        <v>661</v>
      </c>
    </row>
    <row r="11" spans="1:16" x14ac:dyDescent="0.2">
      <c r="I11" s="7" t="s">
        <v>1732</v>
      </c>
      <c r="J11" s="8" t="s">
        <v>2</v>
      </c>
      <c r="K11" s="8" t="s">
        <v>7</v>
      </c>
      <c r="L11" s="8" t="s">
        <v>22</v>
      </c>
      <c r="M11" s="8" t="s">
        <v>820</v>
      </c>
      <c r="N11" s="8" t="s">
        <v>821</v>
      </c>
      <c r="O11" s="8" t="s">
        <v>295</v>
      </c>
      <c r="P11" s="8" t="s">
        <v>28</v>
      </c>
    </row>
    <row r="12" spans="1:16" x14ac:dyDescent="0.2">
      <c r="B12" s="10" t="s">
        <v>21</v>
      </c>
      <c r="C12" s="10"/>
      <c r="D12" s="10"/>
      <c r="E12" s="10"/>
      <c r="F12" s="10" t="s">
        <v>522</v>
      </c>
      <c r="G12" s="10" t="s">
        <v>10</v>
      </c>
      <c r="H12" s="10" t="s">
        <v>21</v>
      </c>
      <c r="I12" s="8" t="s">
        <v>2</v>
      </c>
      <c r="J12" s="24"/>
      <c r="K12" s="24"/>
      <c r="L12" s="24"/>
      <c r="M12" s="24"/>
      <c r="N12" s="24"/>
      <c r="O12" s="24"/>
      <c r="P12" s="24"/>
    </row>
    <row r="13" spans="1:16" x14ac:dyDescent="0.2">
      <c r="B13" s="15" t="s">
        <v>480</v>
      </c>
      <c r="C13" s="10"/>
      <c r="D13" s="10"/>
      <c r="E13" s="10" t="s">
        <v>522</v>
      </c>
      <c r="F13" s="10" t="s">
        <v>10</v>
      </c>
      <c r="G13" s="10" t="s">
        <v>481</v>
      </c>
      <c r="H13" s="10" t="s">
        <v>21</v>
      </c>
      <c r="I13" s="8" t="s">
        <v>7</v>
      </c>
      <c r="J13" s="24"/>
      <c r="K13" s="24"/>
      <c r="L13" s="24"/>
      <c r="M13" s="24"/>
      <c r="N13" s="24"/>
      <c r="O13" s="24"/>
      <c r="P13" s="24"/>
    </row>
    <row r="14" spans="1:16" x14ac:dyDescent="0.2">
      <c r="B14" s="15" t="s">
        <v>482</v>
      </c>
      <c r="C14" s="10"/>
      <c r="D14" s="10"/>
      <c r="E14" s="10" t="s">
        <v>522</v>
      </c>
      <c r="F14" s="10" t="s">
        <v>10</v>
      </c>
      <c r="G14" s="10" t="s">
        <v>483</v>
      </c>
      <c r="H14" s="10" t="s">
        <v>21</v>
      </c>
      <c r="I14" s="8" t="s">
        <v>22</v>
      </c>
      <c r="J14" s="24"/>
      <c r="K14" s="24"/>
      <c r="L14" s="24"/>
      <c r="M14" s="24"/>
      <c r="N14" s="24"/>
      <c r="O14" s="24"/>
      <c r="P14" s="24"/>
    </row>
    <row r="15" spans="1:16" x14ac:dyDescent="0.2">
      <c r="B15" s="16" t="s">
        <v>822</v>
      </c>
      <c r="C15" s="10"/>
      <c r="D15" s="10" t="s">
        <v>522</v>
      </c>
      <c r="E15" s="10" t="s">
        <v>10</v>
      </c>
      <c r="F15" s="10" t="s">
        <v>483</v>
      </c>
      <c r="G15" s="10" t="s">
        <v>509</v>
      </c>
      <c r="H15" s="10" t="s">
        <v>21</v>
      </c>
      <c r="I15" s="8" t="s">
        <v>611</v>
      </c>
      <c r="J15" s="24"/>
      <c r="K15" s="24"/>
      <c r="L15" s="24"/>
      <c r="M15" s="24"/>
      <c r="N15" s="24"/>
      <c r="O15" s="24"/>
      <c r="P15" s="24"/>
    </row>
    <row r="16" spans="1:16" x14ac:dyDescent="0.2">
      <c r="B16" s="16" t="s">
        <v>823</v>
      </c>
      <c r="C16" s="10" t="s">
        <v>522</v>
      </c>
      <c r="D16" s="10" t="s">
        <v>10</v>
      </c>
      <c r="E16" s="10" t="s">
        <v>483</v>
      </c>
      <c r="F16" s="10" t="s">
        <v>509</v>
      </c>
      <c r="G16" s="10" t="s">
        <v>824</v>
      </c>
      <c r="H16" s="10" t="s">
        <v>21</v>
      </c>
      <c r="I16" s="8" t="s">
        <v>825</v>
      </c>
      <c r="J16" s="24"/>
      <c r="K16" s="24"/>
      <c r="L16" s="24"/>
      <c r="M16" s="24"/>
      <c r="N16" s="24"/>
      <c r="O16" s="24"/>
      <c r="P16" s="24"/>
    </row>
    <row r="17" spans="2:16" x14ac:dyDescent="0.2">
      <c r="B17" s="16" t="s">
        <v>826</v>
      </c>
      <c r="C17" s="10" t="s">
        <v>522</v>
      </c>
      <c r="D17" s="10" t="s">
        <v>10</v>
      </c>
      <c r="E17" s="10" t="s">
        <v>483</v>
      </c>
      <c r="F17" s="10" t="s">
        <v>827</v>
      </c>
      <c r="G17" s="10" t="s">
        <v>824</v>
      </c>
      <c r="H17" s="10" t="s">
        <v>21</v>
      </c>
      <c r="I17" s="8" t="s">
        <v>612</v>
      </c>
      <c r="J17" s="24"/>
      <c r="K17" s="24"/>
      <c r="L17" s="24"/>
      <c r="M17" s="24"/>
      <c r="N17" s="24"/>
      <c r="O17" s="24"/>
      <c r="P17" s="24"/>
    </row>
    <row r="18" spans="2:16" x14ac:dyDescent="0.2">
      <c r="B18" s="15" t="s">
        <v>828</v>
      </c>
      <c r="C18" s="10"/>
      <c r="D18" s="10"/>
      <c r="E18" s="10" t="s">
        <v>522</v>
      </c>
      <c r="F18" s="10" t="s">
        <v>10</v>
      </c>
      <c r="G18" s="10" t="s">
        <v>486</v>
      </c>
      <c r="H18" s="10" t="s">
        <v>21</v>
      </c>
      <c r="I18" s="8" t="s">
        <v>25</v>
      </c>
      <c r="J18" s="24"/>
      <c r="K18" s="24"/>
      <c r="L18" s="24"/>
      <c r="M18" s="24"/>
      <c r="N18" s="24"/>
      <c r="O18" s="24"/>
      <c r="P18" s="24"/>
    </row>
    <row r="19" spans="2:16" x14ac:dyDescent="0.2">
      <c r="B19" s="16" t="s">
        <v>544</v>
      </c>
      <c r="C19" s="10"/>
      <c r="D19" s="10" t="s">
        <v>522</v>
      </c>
      <c r="E19" s="10" t="s">
        <v>10</v>
      </c>
      <c r="F19" s="10" t="s">
        <v>486</v>
      </c>
      <c r="G19" s="10" t="s">
        <v>21</v>
      </c>
      <c r="H19" s="10" t="s">
        <v>545</v>
      </c>
      <c r="I19" s="8" t="s">
        <v>28</v>
      </c>
      <c r="J19" s="24"/>
      <c r="K19" s="24"/>
      <c r="L19" s="24"/>
      <c r="M19" s="24"/>
      <c r="N19" s="24"/>
      <c r="O19" s="24"/>
      <c r="P19" s="24"/>
    </row>
    <row r="20" spans="2:16" x14ac:dyDescent="0.2">
      <c r="B20" s="16" t="s">
        <v>829</v>
      </c>
      <c r="C20" s="10"/>
      <c r="D20" s="10" t="s">
        <v>522</v>
      </c>
      <c r="E20" s="10" t="s">
        <v>10</v>
      </c>
      <c r="F20" s="10" t="s">
        <v>486</v>
      </c>
      <c r="G20" s="10" t="s">
        <v>21</v>
      </c>
      <c r="H20" s="10" t="s">
        <v>543</v>
      </c>
      <c r="I20" s="8" t="s">
        <v>30</v>
      </c>
      <c r="J20" s="24"/>
      <c r="K20" s="24"/>
      <c r="L20" s="24"/>
      <c r="M20" s="24"/>
      <c r="N20" s="24"/>
      <c r="O20" s="24"/>
      <c r="P20" s="24"/>
    </row>
  </sheetData>
  <printOptions gridLines="1" gridLinesSet="0"/>
  <pageMargins left="0" right="0" top="0" bottom="0" header="0" footer="0"/>
  <pageSetup paperSize="9" fitToHeight="0" orientation="portrait"/>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9">
    <tabColor indexed="23"/>
  </sheetPr>
  <dimension ref="A1:J18"/>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830</v>
      </c>
      <c r="F1" s="12" t="s">
        <v>1734</v>
      </c>
    </row>
    <row r="5" spans="1:10" s="13" customFormat="1" x14ac:dyDescent="0.25"/>
    <row r="6" spans="1:10" s="13" customFormat="1" ht="45" x14ac:dyDescent="0.25">
      <c r="H6" s="6" t="s">
        <v>831</v>
      </c>
      <c r="I6" s="6"/>
      <c r="J6" s="6"/>
    </row>
    <row r="7" spans="1:10" s="13" customFormat="1" ht="22.5" x14ac:dyDescent="0.25">
      <c r="H7" s="6" t="s">
        <v>832</v>
      </c>
      <c r="I7" s="6" t="s">
        <v>9</v>
      </c>
      <c r="J7" s="6" t="s">
        <v>833</v>
      </c>
    </row>
    <row r="8" spans="1:10" hidden="1" x14ac:dyDescent="0.2">
      <c r="H8" s="10" t="s">
        <v>834</v>
      </c>
      <c r="I8" s="10"/>
      <c r="J8" s="10"/>
    </row>
    <row r="9" spans="1:10" hidden="1" x14ac:dyDescent="0.2">
      <c r="H9" s="10" t="s">
        <v>835</v>
      </c>
      <c r="I9" s="10" t="s">
        <v>836</v>
      </c>
      <c r="J9" s="10" t="s">
        <v>837</v>
      </c>
    </row>
    <row r="10" spans="1:10" x14ac:dyDescent="0.2">
      <c r="G10" s="7" t="s">
        <v>1732</v>
      </c>
      <c r="H10" s="8" t="s">
        <v>838</v>
      </c>
      <c r="I10" s="8" t="s">
        <v>839</v>
      </c>
      <c r="J10" s="8" t="s">
        <v>840</v>
      </c>
    </row>
    <row r="11" spans="1:10" x14ac:dyDescent="0.2">
      <c r="B11" s="10" t="s">
        <v>841</v>
      </c>
      <c r="C11" s="10"/>
      <c r="D11" s="10" t="s">
        <v>96</v>
      </c>
      <c r="E11" s="10" t="s">
        <v>10</v>
      </c>
      <c r="F11" s="10" t="s">
        <v>94</v>
      </c>
      <c r="G11" s="8" t="s">
        <v>838</v>
      </c>
      <c r="H11" s="24"/>
      <c r="I11" s="24"/>
      <c r="J11" s="24"/>
    </row>
    <row r="12" spans="1:10" x14ac:dyDescent="0.2">
      <c r="B12" s="10" t="s">
        <v>842</v>
      </c>
      <c r="C12" s="10"/>
      <c r="D12" s="10" t="s">
        <v>843</v>
      </c>
      <c r="E12" s="10" t="s">
        <v>10</v>
      </c>
      <c r="F12" s="10" t="s">
        <v>12</v>
      </c>
      <c r="G12" s="8" t="s">
        <v>839</v>
      </c>
      <c r="H12" s="23" t="str">
        <f>IF(SUM(H13:H17)&lt;&gt;0,SUM(H13:H17),"")</f>
        <v/>
      </c>
      <c r="I12" s="23" t="str">
        <f>IF(SUM(I13:I17)&lt;&gt;0,SUM(I13:I17),"")</f>
        <v/>
      </c>
      <c r="J12" s="23" t="str">
        <f>IF(SUM(J13:J17)&lt;&gt;0,SUM(J13:J17),"")</f>
        <v/>
      </c>
    </row>
    <row r="13" spans="1:10" x14ac:dyDescent="0.2">
      <c r="B13" s="15" t="s">
        <v>809</v>
      </c>
      <c r="C13" s="10" t="s">
        <v>843</v>
      </c>
      <c r="D13" s="10" t="s">
        <v>10</v>
      </c>
      <c r="E13" s="10" t="s">
        <v>816</v>
      </c>
      <c r="F13" s="10" t="s">
        <v>94</v>
      </c>
      <c r="G13" s="8" t="s">
        <v>840</v>
      </c>
      <c r="H13" s="24"/>
      <c r="I13" s="24"/>
      <c r="J13" s="24"/>
    </row>
    <row r="14" spans="1:10" x14ac:dyDescent="0.2">
      <c r="B14" s="15" t="s">
        <v>810</v>
      </c>
      <c r="C14" s="10" t="s">
        <v>843</v>
      </c>
      <c r="D14" s="10" t="s">
        <v>10</v>
      </c>
      <c r="E14" s="10" t="s">
        <v>817</v>
      </c>
      <c r="F14" s="10" t="s">
        <v>94</v>
      </c>
      <c r="G14" s="8" t="s">
        <v>844</v>
      </c>
      <c r="H14" s="24"/>
      <c r="I14" s="24"/>
      <c r="J14" s="24"/>
    </row>
    <row r="15" spans="1:10" x14ac:dyDescent="0.2">
      <c r="B15" s="15" t="s">
        <v>812</v>
      </c>
      <c r="C15" s="10" t="s">
        <v>843</v>
      </c>
      <c r="D15" s="10" t="s">
        <v>10</v>
      </c>
      <c r="E15" s="10" t="s">
        <v>812</v>
      </c>
      <c r="F15" s="10" t="s">
        <v>94</v>
      </c>
      <c r="G15" s="8" t="s">
        <v>845</v>
      </c>
      <c r="H15" s="24"/>
      <c r="I15" s="24"/>
      <c r="J15" s="24"/>
    </row>
    <row r="16" spans="1:10" x14ac:dyDescent="0.2">
      <c r="B16" s="15" t="s">
        <v>813</v>
      </c>
      <c r="C16" s="10"/>
      <c r="D16" s="10" t="s">
        <v>843</v>
      </c>
      <c r="E16" s="10" t="s">
        <v>10</v>
      </c>
      <c r="F16" s="10" t="s">
        <v>818</v>
      </c>
      <c r="G16" s="8" t="s">
        <v>846</v>
      </c>
      <c r="H16" s="24"/>
      <c r="I16" s="24"/>
      <c r="J16" s="24"/>
    </row>
    <row r="17" spans="2:10" x14ac:dyDescent="0.2">
      <c r="B17" s="15" t="s">
        <v>241</v>
      </c>
      <c r="C17" s="10"/>
      <c r="D17" s="10" t="s">
        <v>843</v>
      </c>
      <c r="E17" s="10" t="s">
        <v>10</v>
      </c>
      <c r="F17" s="10" t="s">
        <v>847</v>
      </c>
      <c r="G17" s="8" t="s">
        <v>848</v>
      </c>
      <c r="H17" s="24"/>
      <c r="I17" s="24"/>
      <c r="J17" s="24"/>
    </row>
    <row r="18" spans="2:10" x14ac:dyDescent="0.2">
      <c r="B18" s="10" t="s">
        <v>849</v>
      </c>
      <c r="C18" s="10"/>
      <c r="D18" s="10"/>
      <c r="E18" s="10" t="s">
        <v>10</v>
      </c>
      <c r="F18" s="10" t="s">
        <v>12</v>
      </c>
      <c r="G18" s="8" t="s">
        <v>850</v>
      </c>
      <c r="H18" s="23" t="str">
        <f>IF(SUM(H11,H12)&lt;&gt;0,SUM(H11,H12),"")</f>
        <v/>
      </c>
      <c r="I18" s="23" t="str">
        <f>IF(SUM(I11,I12)&lt;&gt;0,SUM(I11,I12),"")</f>
        <v/>
      </c>
      <c r="J18" s="23" t="str">
        <f>IF(SUM(J11,J12)&lt;&gt;0,SUM(J11,J12),"")</f>
        <v/>
      </c>
    </row>
  </sheetData>
  <printOptions gridLines="1" gridLinesSet="0"/>
  <pageMargins left="0" right="0" top="0" bottom="0" header="0" footer="0"/>
  <pageSetup paperSize="9" fitToHeight="0"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tabColor theme="4"/>
  </sheetPr>
  <dimension ref="A1:I51"/>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121</v>
      </c>
      <c r="F1" s="12" t="s">
        <v>1734</v>
      </c>
    </row>
    <row r="5" spans="1:9" s="13" customFormat="1" x14ac:dyDescent="0.25"/>
    <row r="6" spans="1:9" s="13" customFormat="1" x14ac:dyDescent="0.25">
      <c r="I6" s="6" t="s">
        <v>9</v>
      </c>
    </row>
    <row r="7" spans="1:9" hidden="1" x14ac:dyDescent="0.2">
      <c r="I7" s="10" t="s">
        <v>9</v>
      </c>
    </row>
    <row r="8" spans="1:9" hidden="1" x14ac:dyDescent="0.2">
      <c r="I8" s="10" t="s">
        <v>122</v>
      </c>
    </row>
    <row r="9" spans="1:9" s="14" customFormat="1" x14ac:dyDescent="0.2">
      <c r="A9" s="11"/>
      <c r="B9" s="11"/>
      <c r="C9" s="11"/>
      <c r="D9" s="11"/>
      <c r="E9" s="11"/>
      <c r="F9" s="11"/>
      <c r="G9" s="11"/>
      <c r="H9" s="7" t="s">
        <v>1732</v>
      </c>
      <c r="I9" s="8" t="s">
        <v>2</v>
      </c>
    </row>
    <row r="10" spans="1:9" x14ac:dyDescent="0.2">
      <c r="B10" s="10" t="s">
        <v>123</v>
      </c>
      <c r="C10" s="10"/>
      <c r="D10" s="10"/>
      <c r="E10" s="10"/>
      <c r="F10" s="10"/>
      <c r="G10" s="10" t="s">
        <v>124</v>
      </c>
      <c r="H10" s="8" t="s">
        <v>101</v>
      </c>
      <c r="I10" s="23">
        <f>IF(SUM(I11,I23,I27,I36,I35,I37,I45,I48,I49,I50)&lt;&gt;0,SUM(I11,I23,I27,I36,I35,I37,I45,I48,I49,I50),"")</f>
        <v>770191851</v>
      </c>
    </row>
    <row r="11" spans="1:9" x14ac:dyDescent="0.2">
      <c r="B11" s="15" t="s">
        <v>125</v>
      </c>
      <c r="C11" s="10"/>
      <c r="D11" s="10"/>
      <c r="E11" s="10"/>
      <c r="F11" s="10" t="s">
        <v>125</v>
      </c>
      <c r="G11" s="10" t="s">
        <v>126</v>
      </c>
      <c r="H11" s="8" t="s">
        <v>2</v>
      </c>
      <c r="I11" s="23">
        <f>IF(SUM(I12:I16)&lt;&gt;0,SUM(I12:I16),"")</f>
        <v>761827922</v>
      </c>
    </row>
    <row r="12" spans="1:9" x14ac:dyDescent="0.2">
      <c r="B12" s="16" t="s">
        <v>29</v>
      </c>
      <c r="C12" s="10"/>
      <c r="D12" s="10"/>
      <c r="E12" s="10"/>
      <c r="F12" s="10" t="s">
        <v>125</v>
      </c>
      <c r="G12" s="10" t="s">
        <v>29</v>
      </c>
      <c r="H12" s="8" t="s">
        <v>7</v>
      </c>
      <c r="I12" s="24"/>
    </row>
    <row r="13" spans="1:9" x14ac:dyDescent="0.2">
      <c r="B13" s="16" t="s">
        <v>127</v>
      </c>
      <c r="C13" s="10"/>
      <c r="D13" s="10"/>
      <c r="E13" s="10"/>
      <c r="F13" s="10" t="s">
        <v>125</v>
      </c>
      <c r="G13" s="10" t="s">
        <v>127</v>
      </c>
      <c r="H13" s="8" t="s">
        <v>22</v>
      </c>
      <c r="I13" s="24"/>
    </row>
    <row r="14" spans="1:9" x14ac:dyDescent="0.2">
      <c r="B14" s="16" t="s">
        <v>128</v>
      </c>
      <c r="C14" s="10"/>
      <c r="D14" s="10"/>
      <c r="E14" s="10"/>
      <c r="F14" s="10" t="s">
        <v>125</v>
      </c>
      <c r="G14" s="10" t="s">
        <v>128</v>
      </c>
      <c r="H14" s="8" t="s">
        <v>25</v>
      </c>
      <c r="I14" s="24">
        <v>761827922</v>
      </c>
    </row>
    <row r="15" spans="1:9" x14ac:dyDescent="0.2">
      <c r="B15" s="16" t="s">
        <v>129</v>
      </c>
      <c r="C15" s="10"/>
      <c r="D15" s="10"/>
      <c r="E15" s="10"/>
      <c r="F15" s="10" t="s">
        <v>125</v>
      </c>
      <c r="G15" s="10" t="s">
        <v>129</v>
      </c>
      <c r="H15" s="8" t="s">
        <v>28</v>
      </c>
      <c r="I15" s="24"/>
    </row>
    <row r="16" spans="1:9" x14ac:dyDescent="0.2">
      <c r="B16" s="16" t="s">
        <v>130</v>
      </c>
      <c r="C16" s="10"/>
      <c r="D16" s="10"/>
      <c r="E16" s="10"/>
      <c r="F16" s="10" t="s">
        <v>125</v>
      </c>
      <c r="G16" s="10" t="s">
        <v>130</v>
      </c>
      <c r="H16" s="8" t="s">
        <v>30</v>
      </c>
      <c r="I16" s="24"/>
    </row>
    <row r="17" spans="2:9" x14ac:dyDescent="0.2">
      <c r="B17" s="15" t="s">
        <v>131</v>
      </c>
      <c r="C17" s="10"/>
      <c r="D17" s="10"/>
      <c r="E17" s="10"/>
      <c r="F17" s="10" t="s">
        <v>131</v>
      </c>
      <c r="G17" s="10" t="s">
        <v>126</v>
      </c>
      <c r="H17" s="8" t="s">
        <v>132</v>
      </c>
      <c r="I17" s="17" t="s">
        <v>1733</v>
      </c>
    </row>
    <row r="18" spans="2:9" x14ac:dyDescent="0.2">
      <c r="B18" s="16" t="s">
        <v>29</v>
      </c>
      <c r="C18" s="10"/>
      <c r="D18" s="10"/>
      <c r="E18" s="10"/>
      <c r="F18" s="10" t="s">
        <v>131</v>
      </c>
      <c r="G18" s="10" t="s">
        <v>29</v>
      </c>
      <c r="H18" s="8" t="s">
        <v>133</v>
      </c>
      <c r="I18" s="17" t="s">
        <v>1733</v>
      </c>
    </row>
    <row r="19" spans="2:9" x14ac:dyDescent="0.2">
      <c r="B19" s="16" t="s">
        <v>127</v>
      </c>
      <c r="C19" s="10"/>
      <c r="D19" s="10"/>
      <c r="E19" s="10"/>
      <c r="F19" s="10" t="s">
        <v>131</v>
      </c>
      <c r="G19" s="10" t="s">
        <v>127</v>
      </c>
      <c r="H19" s="8" t="s">
        <v>134</v>
      </c>
      <c r="I19" s="17" t="s">
        <v>1733</v>
      </c>
    </row>
    <row r="20" spans="2:9" x14ac:dyDescent="0.2">
      <c r="B20" s="16" t="s">
        <v>128</v>
      </c>
      <c r="C20" s="10"/>
      <c r="D20" s="10"/>
      <c r="E20" s="10"/>
      <c r="F20" s="10" t="s">
        <v>131</v>
      </c>
      <c r="G20" s="10" t="s">
        <v>128</v>
      </c>
      <c r="H20" s="8" t="s">
        <v>135</v>
      </c>
      <c r="I20" s="17" t="s">
        <v>1733</v>
      </c>
    </row>
    <row r="21" spans="2:9" x14ac:dyDescent="0.2">
      <c r="B21" s="16" t="s">
        <v>129</v>
      </c>
      <c r="C21" s="10"/>
      <c r="D21" s="10"/>
      <c r="E21" s="10"/>
      <c r="F21" s="10" t="s">
        <v>131</v>
      </c>
      <c r="G21" s="10" t="s">
        <v>129</v>
      </c>
      <c r="H21" s="8" t="s">
        <v>136</v>
      </c>
      <c r="I21" s="17" t="s">
        <v>1733</v>
      </c>
    </row>
    <row r="22" spans="2:9" x14ac:dyDescent="0.2">
      <c r="B22" s="16" t="s">
        <v>130</v>
      </c>
      <c r="C22" s="10"/>
      <c r="D22" s="10"/>
      <c r="E22" s="10"/>
      <c r="F22" s="10" t="s">
        <v>131</v>
      </c>
      <c r="G22" s="10" t="s">
        <v>130</v>
      </c>
      <c r="H22" s="8" t="s">
        <v>137</v>
      </c>
      <c r="I22" s="17" t="s">
        <v>1733</v>
      </c>
    </row>
    <row r="23" spans="2:9" x14ac:dyDescent="0.2">
      <c r="B23" s="15" t="s">
        <v>138</v>
      </c>
      <c r="C23" s="10"/>
      <c r="D23" s="10"/>
      <c r="E23" s="10"/>
      <c r="F23" s="10" t="s">
        <v>138</v>
      </c>
      <c r="G23" s="10" t="s">
        <v>139</v>
      </c>
      <c r="H23" s="8" t="s">
        <v>32</v>
      </c>
      <c r="I23" s="23" t="str">
        <f>IF(SUM(I24:I26)&lt;&gt;0,SUM(I24:I26),"")</f>
        <v/>
      </c>
    </row>
    <row r="24" spans="2:9" x14ac:dyDescent="0.2">
      <c r="B24" s="16" t="s">
        <v>128</v>
      </c>
      <c r="C24" s="10"/>
      <c r="D24" s="10"/>
      <c r="E24" s="10"/>
      <c r="F24" s="10" t="s">
        <v>138</v>
      </c>
      <c r="G24" s="10" t="s">
        <v>128</v>
      </c>
      <c r="H24" s="8" t="s">
        <v>34</v>
      </c>
      <c r="I24" s="24"/>
    </row>
    <row r="25" spans="2:9" x14ac:dyDescent="0.2">
      <c r="B25" s="16" t="s">
        <v>129</v>
      </c>
      <c r="C25" s="10"/>
      <c r="D25" s="10"/>
      <c r="E25" s="10"/>
      <c r="F25" s="10" t="s">
        <v>138</v>
      </c>
      <c r="G25" s="10" t="s">
        <v>129</v>
      </c>
      <c r="H25" s="8" t="s">
        <v>35</v>
      </c>
      <c r="I25" s="24"/>
    </row>
    <row r="26" spans="2:9" x14ac:dyDescent="0.2">
      <c r="B26" s="16" t="s">
        <v>130</v>
      </c>
      <c r="C26" s="10"/>
      <c r="D26" s="10"/>
      <c r="E26" s="10"/>
      <c r="F26" s="10" t="s">
        <v>138</v>
      </c>
      <c r="G26" s="10" t="s">
        <v>130</v>
      </c>
      <c r="H26" s="8" t="s">
        <v>49</v>
      </c>
      <c r="I26" s="24"/>
    </row>
    <row r="27" spans="2:9" x14ac:dyDescent="0.2">
      <c r="B27" s="15" t="s">
        <v>140</v>
      </c>
      <c r="C27" s="10"/>
      <c r="D27" s="10"/>
      <c r="E27" s="10"/>
      <c r="F27" s="10" t="s">
        <v>140</v>
      </c>
      <c r="G27" s="10" t="s">
        <v>139</v>
      </c>
      <c r="H27" s="8" t="s">
        <v>50</v>
      </c>
      <c r="I27" s="23" t="str">
        <f>IF(SUM(I28:I30)&lt;&gt;0,SUM(I28:I30),"")</f>
        <v/>
      </c>
    </row>
    <row r="28" spans="2:9" x14ac:dyDescent="0.2">
      <c r="B28" s="16" t="s">
        <v>128</v>
      </c>
      <c r="C28" s="10"/>
      <c r="D28" s="10"/>
      <c r="E28" s="10"/>
      <c r="F28" s="10" t="s">
        <v>140</v>
      </c>
      <c r="G28" s="10" t="s">
        <v>128</v>
      </c>
      <c r="H28" s="8" t="s">
        <v>51</v>
      </c>
      <c r="I28" s="24"/>
    </row>
    <row r="29" spans="2:9" x14ac:dyDescent="0.2">
      <c r="B29" s="16" t="s">
        <v>129</v>
      </c>
      <c r="C29" s="10"/>
      <c r="D29" s="10"/>
      <c r="E29" s="10"/>
      <c r="F29" s="10" t="s">
        <v>140</v>
      </c>
      <c r="G29" s="10" t="s">
        <v>129</v>
      </c>
      <c r="H29" s="8" t="s">
        <v>52</v>
      </c>
      <c r="I29" s="24"/>
    </row>
    <row r="30" spans="2:9" x14ac:dyDescent="0.2">
      <c r="B30" s="16" t="s">
        <v>130</v>
      </c>
      <c r="C30" s="10"/>
      <c r="D30" s="10"/>
      <c r="E30" s="10"/>
      <c r="F30" s="10" t="s">
        <v>140</v>
      </c>
      <c r="G30" s="10" t="s">
        <v>130</v>
      </c>
      <c r="H30" s="8" t="s">
        <v>141</v>
      </c>
      <c r="I30" s="24"/>
    </row>
    <row r="31" spans="2:9" x14ac:dyDescent="0.2">
      <c r="B31" s="15" t="s">
        <v>142</v>
      </c>
      <c r="C31" s="10"/>
      <c r="D31" s="10"/>
      <c r="E31" s="10"/>
      <c r="F31" s="10" t="s">
        <v>142</v>
      </c>
      <c r="G31" s="10" t="s">
        <v>139</v>
      </c>
      <c r="H31" s="8" t="s">
        <v>54</v>
      </c>
      <c r="I31" s="17" t="s">
        <v>1733</v>
      </c>
    </row>
    <row r="32" spans="2:9" x14ac:dyDescent="0.2">
      <c r="B32" s="16" t="s">
        <v>128</v>
      </c>
      <c r="C32" s="10"/>
      <c r="D32" s="10"/>
      <c r="E32" s="10"/>
      <c r="F32" s="10" t="s">
        <v>142</v>
      </c>
      <c r="G32" s="10" t="s">
        <v>128</v>
      </c>
      <c r="H32" s="8" t="s">
        <v>55</v>
      </c>
      <c r="I32" s="17" t="s">
        <v>1733</v>
      </c>
    </row>
    <row r="33" spans="2:9" x14ac:dyDescent="0.2">
      <c r="B33" s="16" t="s">
        <v>129</v>
      </c>
      <c r="C33" s="10"/>
      <c r="D33" s="10"/>
      <c r="E33" s="10"/>
      <c r="F33" s="10" t="s">
        <v>142</v>
      </c>
      <c r="G33" s="10" t="s">
        <v>129</v>
      </c>
      <c r="H33" s="8" t="s">
        <v>56</v>
      </c>
      <c r="I33" s="17" t="s">
        <v>1733</v>
      </c>
    </row>
    <row r="34" spans="2:9" x14ac:dyDescent="0.2">
      <c r="B34" s="16" t="s">
        <v>130</v>
      </c>
      <c r="C34" s="10"/>
      <c r="D34" s="10"/>
      <c r="E34" s="10"/>
      <c r="F34" s="10" t="s">
        <v>142</v>
      </c>
      <c r="G34" s="10" t="s">
        <v>130</v>
      </c>
      <c r="H34" s="8" t="s">
        <v>57</v>
      </c>
      <c r="I34" s="17" t="s">
        <v>1733</v>
      </c>
    </row>
    <row r="35" spans="2:9" x14ac:dyDescent="0.2">
      <c r="B35" s="15" t="s">
        <v>82</v>
      </c>
      <c r="C35" s="10"/>
      <c r="D35" s="10"/>
      <c r="E35" s="10"/>
      <c r="F35" s="10" t="s">
        <v>83</v>
      </c>
      <c r="G35" s="10" t="s">
        <v>29</v>
      </c>
      <c r="H35" s="8" t="s">
        <v>143</v>
      </c>
      <c r="I35" s="24"/>
    </row>
    <row r="36" spans="2:9" x14ac:dyDescent="0.2">
      <c r="B36" s="15" t="s">
        <v>85</v>
      </c>
      <c r="C36" s="10" t="s">
        <v>86</v>
      </c>
      <c r="D36" s="10" t="s">
        <v>87</v>
      </c>
      <c r="E36" s="10" t="s">
        <v>88</v>
      </c>
      <c r="F36" s="10" t="s">
        <v>89</v>
      </c>
      <c r="G36" s="10" t="s">
        <v>90</v>
      </c>
      <c r="H36" s="8" t="s">
        <v>144</v>
      </c>
      <c r="I36" s="24"/>
    </row>
    <row r="37" spans="2:9" x14ac:dyDescent="0.2">
      <c r="B37" s="15" t="s">
        <v>145</v>
      </c>
      <c r="C37" s="10"/>
      <c r="D37" s="10"/>
      <c r="E37" s="10"/>
      <c r="F37" s="10" t="s">
        <v>86</v>
      </c>
      <c r="G37" s="10" t="s">
        <v>145</v>
      </c>
      <c r="H37" s="8" t="s">
        <v>146</v>
      </c>
      <c r="I37" s="23">
        <f>IF(SUM(I39:I44)&lt;&gt;0,SUM(I39:I44),"")</f>
        <v>6074328</v>
      </c>
    </row>
    <row r="38" spans="2:9" x14ac:dyDescent="0.2">
      <c r="B38" s="16" t="s">
        <v>147</v>
      </c>
      <c r="C38" s="10"/>
      <c r="D38" s="10"/>
      <c r="E38" s="10" t="s">
        <v>86</v>
      </c>
      <c r="F38" s="10" t="s">
        <v>148</v>
      </c>
      <c r="G38" s="10" t="s">
        <v>145</v>
      </c>
      <c r="H38" s="8" t="s">
        <v>64</v>
      </c>
      <c r="I38" s="17" t="s">
        <v>1733</v>
      </c>
    </row>
    <row r="39" spans="2:9" x14ac:dyDescent="0.2">
      <c r="B39" s="16" t="s">
        <v>149</v>
      </c>
      <c r="C39" s="10"/>
      <c r="D39" s="10"/>
      <c r="E39" s="10" t="s">
        <v>86</v>
      </c>
      <c r="F39" s="10" t="s">
        <v>150</v>
      </c>
      <c r="G39" s="10" t="s">
        <v>145</v>
      </c>
      <c r="H39" s="8" t="s">
        <v>151</v>
      </c>
      <c r="I39" s="24"/>
    </row>
    <row r="40" spans="2:9" x14ac:dyDescent="0.2">
      <c r="B40" s="16" t="s">
        <v>152</v>
      </c>
      <c r="C40" s="10"/>
      <c r="D40" s="10"/>
      <c r="E40" s="10" t="s">
        <v>86</v>
      </c>
      <c r="F40" s="10" t="s">
        <v>153</v>
      </c>
      <c r="G40" s="10" t="s">
        <v>145</v>
      </c>
      <c r="H40" s="8" t="s">
        <v>154</v>
      </c>
      <c r="I40" s="24">
        <v>5921328</v>
      </c>
    </row>
    <row r="41" spans="2:9" x14ac:dyDescent="0.2">
      <c r="B41" s="16" t="s">
        <v>155</v>
      </c>
      <c r="C41" s="10"/>
      <c r="D41" s="10"/>
      <c r="E41" s="10" t="s">
        <v>86</v>
      </c>
      <c r="F41" s="10" t="s">
        <v>155</v>
      </c>
      <c r="G41" s="10" t="s">
        <v>145</v>
      </c>
      <c r="H41" s="8" t="s">
        <v>156</v>
      </c>
      <c r="I41" s="24"/>
    </row>
    <row r="42" spans="2:9" x14ac:dyDescent="0.2">
      <c r="B42" s="16" t="s">
        <v>157</v>
      </c>
      <c r="C42" s="10"/>
      <c r="D42" s="10"/>
      <c r="E42" s="10" t="s">
        <v>86</v>
      </c>
      <c r="F42" s="10" t="s">
        <v>157</v>
      </c>
      <c r="G42" s="10" t="s">
        <v>145</v>
      </c>
      <c r="H42" s="8" t="s">
        <v>158</v>
      </c>
      <c r="I42" s="24"/>
    </row>
    <row r="43" spans="2:9" x14ac:dyDescent="0.2">
      <c r="B43" s="16" t="s">
        <v>159</v>
      </c>
      <c r="C43" s="10"/>
      <c r="D43" s="10"/>
      <c r="E43" s="10" t="s">
        <v>86</v>
      </c>
      <c r="F43" s="10" t="s">
        <v>160</v>
      </c>
      <c r="G43" s="10" t="s">
        <v>145</v>
      </c>
      <c r="H43" s="8" t="s">
        <v>161</v>
      </c>
      <c r="I43" s="24"/>
    </row>
    <row r="44" spans="2:9" x14ac:dyDescent="0.2">
      <c r="B44" s="16" t="s">
        <v>162</v>
      </c>
      <c r="C44" s="10"/>
      <c r="D44" s="10"/>
      <c r="E44" s="10" t="s">
        <v>86</v>
      </c>
      <c r="F44" s="10" t="s">
        <v>163</v>
      </c>
      <c r="G44" s="10" t="s">
        <v>145</v>
      </c>
      <c r="H44" s="8" t="s">
        <v>164</v>
      </c>
      <c r="I44" s="24">
        <v>153000</v>
      </c>
    </row>
    <row r="45" spans="2:9" x14ac:dyDescent="0.2">
      <c r="B45" s="15" t="s">
        <v>165</v>
      </c>
      <c r="C45" s="10"/>
      <c r="D45" s="10"/>
      <c r="E45" s="10"/>
      <c r="F45" s="10" t="s">
        <v>86</v>
      </c>
      <c r="G45" s="10" t="s">
        <v>165</v>
      </c>
      <c r="H45" s="8" t="s">
        <v>84</v>
      </c>
      <c r="I45" s="23" t="str">
        <f>IF(I46+I47&lt;&gt;0,I46+I47,"")</f>
        <v/>
      </c>
    </row>
    <row r="46" spans="2:9" x14ac:dyDescent="0.2">
      <c r="B46" s="16" t="s">
        <v>166</v>
      </c>
      <c r="C46" s="10"/>
      <c r="D46" s="10"/>
      <c r="E46" s="10"/>
      <c r="F46" s="10" t="s">
        <v>86</v>
      </c>
      <c r="G46" s="10" t="s">
        <v>166</v>
      </c>
      <c r="H46" s="8" t="s">
        <v>91</v>
      </c>
      <c r="I46" s="24"/>
    </row>
    <row r="47" spans="2:9" x14ac:dyDescent="0.2">
      <c r="B47" s="16" t="s">
        <v>167</v>
      </c>
      <c r="C47" s="10"/>
      <c r="D47" s="10"/>
      <c r="E47" s="10"/>
      <c r="F47" s="10" t="s">
        <v>86</v>
      </c>
      <c r="G47" s="10" t="s">
        <v>167</v>
      </c>
      <c r="H47" s="8" t="s">
        <v>93</v>
      </c>
      <c r="I47" s="24"/>
    </row>
    <row r="48" spans="2:9" x14ac:dyDescent="0.2">
      <c r="B48" s="15" t="s">
        <v>168</v>
      </c>
      <c r="C48" s="10"/>
      <c r="D48" s="10"/>
      <c r="E48" s="10"/>
      <c r="F48" s="10" t="s">
        <v>86</v>
      </c>
      <c r="G48" s="10" t="s">
        <v>168</v>
      </c>
      <c r="H48" s="8" t="s">
        <v>95</v>
      </c>
      <c r="I48" s="24"/>
    </row>
    <row r="49" spans="2:9" x14ac:dyDescent="0.2">
      <c r="B49" s="15" t="s">
        <v>169</v>
      </c>
      <c r="C49" s="10"/>
      <c r="D49" s="10"/>
      <c r="E49" s="10"/>
      <c r="F49" s="10" t="s">
        <v>86</v>
      </c>
      <c r="G49" s="10" t="s">
        <v>170</v>
      </c>
      <c r="H49" s="8" t="s">
        <v>97</v>
      </c>
      <c r="I49" s="24">
        <v>2289601</v>
      </c>
    </row>
    <row r="50" spans="2:9" x14ac:dyDescent="0.2">
      <c r="B50" s="15" t="s">
        <v>171</v>
      </c>
      <c r="C50" s="10"/>
      <c r="D50" s="10"/>
      <c r="E50" s="10"/>
      <c r="F50" s="10" t="s">
        <v>117</v>
      </c>
      <c r="G50" s="10" t="s">
        <v>124</v>
      </c>
      <c r="H50" s="8" t="s">
        <v>99</v>
      </c>
      <c r="I50" s="24"/>
    </row>
    <row r="51" spans="2:9" x14ac:dyDescent="0.2">
      <c r="B51" s="15" t="s">
        <v>172</v>
      </c>
      <c r="C51" s="10"/>
      <c r="D51" s="10"/>
      <c r="E51" s="10"/>
      <c r="F51" s="10"/>
      <c r="G51" s="10" t="s">
        <v>172</v>
      </c>
      <c r="H51" s="8" t="s">
        <v>173</v>
      </c>
      <c r="I51" s="17" t="s">
        <v>1733</v>
      </c>
    </row>
  </sheetData>
  <printOptions gridLines="1" gridLinesSet="0"/>
  <pageMargins left="0" right="0" top="0" bottom="0" header="0" footer="0"/>
  <pageSetup paperSize="9" fitToHeight="0" orientation="portrait"/>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0">
    <tabColor indexed="23"/>
  </sheetPr>
  <dimension ref="A1:I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851</v>
      </c>
      <c r="F1" s="12" t="s">
        <v>1734</v>
      </c>
    </row>
    <row r="5" spans="1:9" s="13" customFormat="1" x14ac:dyDescent="0.25"/>
    <row r="6" spans="1:9" s="13" customFormat="1" ht="45" x14ac:dyDescent="0.25">
      <c r="H6" s="6" t="s">
        <v>831</v>
      </c>
      <c r="I6" s="6"/>
    </row>
    <row r="7" spans="1:9" s="13" customFormat="1" ht="22.5" x14ac:dyDescent="0.25">
      <c r="H7" s="6" t="s">
        <v>852</v>
      </c>
      <c r="I7" s="6"/>
    </row>
    <row r="8" spans="1:9" s="13" customFormat="1" ht="22.5" x14ac:dyDescent="0.25">
      <c r="H8" s="6" t="s">
        <v>832</v>
      </c>
      <c r="I8" s="6" t="s">
        <v>9</v>
      </c>
    </row>
    <row r="9" spans="1:9" hidden="1" x14ac:dyDescent="0.2">
      <c r="H9" s="10" t="s">
        <v>834</v>
      </c>
      <c r="I9" s="10"/>
    </row>
    <row r="10" spans="1:9" hidden="1" x14ac:dyDescent="0.2">
      <c r="H10" s="10" t="s">
        <v>835</v>
      </c>
      <c r="I10" s="10" t="s">
        <v>836</v>
      </c>
    </row>
    <row r="11" spans="1:9" x14ac:dyDescent="0.2">
      <c r="G11" s="7" t="s">
        <v>1732</v>
      </c>
      <c r="H11" s="8" t="s">
        <v>844</v>
      </c>
      <c r="I11" s="8" t="s">
        <v>845</v>
      </c>
    </row>
    <row r="12" spans="1:9" x14ac:dyDescent="0.2">
      <c r="B12" s="10" t="s">
        <v>842</v>
      </c>
      <c r="C12" s="10"/>
      <c r="D12" s="10" t="s">
        <v>853</v>
      </c>
      <c r="E12" s="10" t="s">
        <v>10</v>
      </c>
      <c r="F12" s="10" t="s">
        <v>12</v>
      </c>
      <c r="G12" s="8" t="s">
        <v>839</v>
      </c>
      <c r="H12" s="23" t="str">
        <f>IF(SUM(H13:H17)&lt;&gt;0,SUM(H13:H17),"")</f>
        <v/>
      </c>
      <c r="I12" s="23" t="str">
        <f>IF(SUM(I13:I17)&lt;&gt;0,SUM(I13:I17),"")</f>
        <v/>
      </c>
    </row>
    <row r="13" spans="1:9" x14ac:dyDescent="0.2">
      <c r="B13" s="15" t="s">
        <v>809</v>
      </c>
      <c r="C13" s="10" t="s">
        <v>853</v>
      </c>
      <c r="D13" s="10" t="s">
        <v>10</v>
      </c>
      <c r="E13" s="10" t="s">
        <v>816</v>
      </c>
      <c r="F13" s="10" t="s">
        <v>94</v>
      </c>
      <c r="G13" s="8" t="s">
        <v>840</v>
      </c>
      <c r="H13" s="24"/>
      <c r="I13" s="24"/>
    </row>
    <row r="14" spans="1:9" x14ac:dyDescent="0.2">
      <c r="B14" s="15" t="s">
        <v>810</v>
      </c>
      <c r="C14" s="10" t="s">
        <v>853</v>
      </c>
      <c r="D14" s="10" t="s">
        <v>10</v>
      </c>
      <c r="E14" s="10" t="s">
        <v>817</v>
      </c>
      <c r="F14" s="10" t="s">
        <v>94</v>
      </c>
      <c r="G14" s="8" t="s">
        <v>844</v>
      </c>
      <c r="H14" s="24"/>
      <c r="I14" s="24"/>
    </row>
    <row r="15" spans="1:9" x14ac:dyDescent="0.2">
      <c r="B15" s="15" t="s">
        <v>812</v>
      </c>
      <c r="C15" s="10" t="s">
        <v>853</v>
      </c>
      <c r="D15" s="10" t="s">
        <v>10</v>
      </c>
      <c r="E15" s="10" t="s">
        <v>812</v>
      </c>
      <c r="F15" s="10" t="s">
        <v>94</v>
      </c>
      <c r="G15" s="8" t="s">
        <v>845</v>
      </c>
      <c r="H15" s="24"/>
      <c r="I15" s="24"/>
    </row>
    <row r="16" spans="1:9" x14ac:dyDescent="0.2">
      <c r="B16" s="15" t="s">
        <v>813</v>
      </c>
      <c r="C16" s="10"/>
      <c r="D16" s="10" t="s">
        <v>853</v>
      </c>
      <c r="E16" s="10" t="s">
        <v>10</v>
      </c>
      <c r="F16" s="10" t="s">
        <v>818</v>
      </c>
      <c r="G16" s="8" t="s">
        <v>846</v>
      </c>
      <c r="H16" s="24"/>
      <c r="I16" s="24"/>
    </row>
    <row r="17" spans="2:9" x14ac:dyDescent="0.2">
      <c r="B17" s="15" t="s">
        <v>241</v>
      </c>
      <c r="C17" s="10"/>
      <c r="D17" s="10" t="s">
        <v>853</v>
      </c>
      <c r="E17" s="10" t="s">
        <v>10</v>
      </c>
      <c r="F17" s="10" t="s">
        <v>847</v>
      </c>
      <c r="G17" s="8" t="s">
        <v>848</v>
      </c>
      <c r="H17" s="24"/>
      <c r="I17" s="24"/>
    </row>
    <row r="18" spans="2:9" x14ac:dyDescent="0.2">
      <c r="B18" s="10" t="s">
        <v>849</v>
      </c>
      <c r="C18" s="10"/>
      <c r="D18" s="10" t="s">
        <v>853</v>
      </c>
      <c r="E18" s="10" t="s">
        <v>10</v>
      </c>
      <c r="F18" s="10" t="s">
        <v>12</v>
      </c>
      <c r="G18" s="8" t="s">
        <v>850</v>
      </c>
      <c r="H18" s="23" t="str">
        <f>IF(H12&lt;&gt;0,H12,"")</f>
        <v/>
      </c>
      <c r="I18" s="23" t="str">
        <f>IF(I12&lt;&gt;0,I12,"")</f>
        <v/>
      </c>
    </row>
  </sheetData>
  <printOptions gridLines="1" gridLinesSet="0"/>
  <pageMargins left="0" right="0" top="0" bottom="0" header="0" footer="0"/>
  <pageSetup paperSize="9" fitToHeight="0" orientation="portrait"/>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1">
    <tabColor indexed="23"/>
  </sheetPr>
  <dimension ref="A1:J18"/>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854</v>
      </c>
      <c r="F1" s="12" t="s">
        <v>1734</v>
      </c>
    </row>
    <row r="5" spans="1:10" s="13" customFormat="1" x14ac:dyDescent="0.25"/>
    <row r="6" spans="1:10" s="13" customFormat="1" ht="33.75" x14ac:dyDescent="0.25">
      <c r="H6" s="6" t="s">
        <v>855</v>
      </c>
      <c r="I6" s="6"/>
      <c r="J6" s="6"/>
    </row>
    <row r="7" spans="1:10" s="13" customFormat="1" ht="22.5" x14ac:dyDescent="0.25">
      <c r="H7" s="6" t="s">
        <v>832</v>
      </c>
      <c r="I7" s="6" t="s">
        <v>9</v>
      </c>
      <c r="J7" s="6" t="s">
        <v>833</v>
      </c>
    </row>
    <row r="8" spans="1:10" hidden="1" x14ac:dyDescent="0.2">
      <c r="H8" s="10" t="s">
        <v>856</v>
      </c>
      <c r="I8" s="10"/>
      <c r="J8" s="10"/>
    </row>
    <row r="9" spans="1:10" hidden="1" x14ac:dyDescent="0.2">
      <c r="H9" s="10" t="s">
        <v>835</v>
      </c>
      <c r="I9" s="10" t="s">
        <v>857</v>
      </c>
      <c r="J9" s="10" t="s">
        <v>858</v>
      </c>
    </row>
    <row r="10" spans="1:10" x14ac:dyDescent="0.2">
      <c r="G10" s="7" t="s">
        <v>1732</v>
      </c>
      <c r="H10" s="8" t="s">
        <v>838</v>
      </c>
      <c r="I10" s="8" t="s">
        <v>839</v>
      </c>
      <c r="J10" s="8" t="s">
        <v>840</v>
      </c>
    </row>
    <row r="11" spans="1:10" x14ac:dyDescent="0.2">
      <c r="B11" s="10" t="s">
        <v>841</v>
      </c>
      <c r="C11" s="10"/>
      <c r="D11" s="10" t="s">
        <v>96</v>
      </c>
      <c r="E11" s="10" t="s">
        <v>10</v>
      </c>
      <c r="F11" s="10" t="s">
        <v>94</v>
      </c>
      <c r="G11" s="8" t="s">
        <v>838</v>
      </c>
      <c r="H11" s="24"/>
      <c r="I11" s="24"/>
      <c r="J11" s="24"/>
    </row>
    <row r="12" spans="1:10" x14ac:dyDescent="0.2">
      <c r="B12" s="10" t="s">
        <v>842</v>
      </c>
      <c r="C12" s="10"/>
      <c r="D12" s="10" t="s">
        <v>843</v>
      </c>
      <c r="E12" s="10" t="s">
        <v>10</v>
      </c>
      <c r="F12" s="10" t="s">
        <v>12</v>
      </c>
      <c r="G12" s="8" t="s">
        <v>839</v>
      </c>
      <c r="H12" s="23" t="str">
        <f>IF(SUM(H13:H17)&lt;&gt;0,SUM(H13:H17),"")</f>
        <v/>
      </c>
      <c r="I12" s="23" t="str">
        <f>IF(SUM(I13:I17)&lt;&gt;0,SUM(I13:I17),"")</f>
        <v/>
      </c>
      <c r="J12" s="23" t="str">
        <f>IF(SUM(J13:J17)&lt;&gt;0,SUM(J13:J17),"")</f>
        <v/>
      </c>
    </row>
    <row r="13" spans="1:10" x14ac:dyDescent="0.2">
      <c r="B13" s="15" t="s">
        <v>809</v>
      </c>
      <c r="C13" s="10" t="s">
        <v>843</v>
      </c>
      <c r="D13" s="10" t="s">
        <v>10</v>
      </c>
      <c r="E13" s="10" t="s">
        <v>816</v>
      </c>
      <c r="F13" s="10" t="s">
        <v>94</v>
      </c>
      <c r="G13" s="8" t="s">
        <v>840</v>
      </c>
      <c r="H13" s="24"/>
      <c r="I13" s="24"/>
      <c r="J13" s="24"/>
    </row>
    <row r="14" spans="1:10" x14ac:dyDescent="0.2">
      <c r="B14" s="15" t="s">
        <v>810</v>
      </c>
      <c r="C14" s="10" t="s">
        <v>843</v>
      </c>
      <c r="D14" s="10" t="s">
        <v>10</v>
      </c>
      <c r="E14" s="10" t="s">
        <v>817</v>
      </c>
      <c r="F14" s="10" t="s">
        <v>94</v>
      </c>
      <c r="G14" s="8" t="s">
        <v>844</v>
      </c>
      <c r="H14" s="24"/>
      <c r="I14" s="24"/>
      <c r="J14" s="24"/>
    </row>
    <row r="15" spans="1:10" x14ac:dyDescent="0.2">
      <c r="B15" s="15" t="s">
        <v>812</v>
      </c>
      <c r="C15" s="10" t="s">
        <v>843</v>
      </c>
      <c r="D15" s="10" t="s">
        <v>10</v>
      </c>
      <c r="E15" s="10" t="s">
        <v>812</v>
      </c>
      <c r="F15" s="10" t="s">
        <v>94</v>
      </c>
      <c r="G15" s="8" t="s">
        <v>845</v>
      </c>
      <c r="H15" s="24"/>
      <c r="I15" s="24"/>
      <c r="J15" s="24"/>
    </row>
    <row r="16" spans="1:10" x14ac:dyDescent="0.2">
      <c r="B16" s="15" t="s">
        <v>813</v>
      </c>
      <c r="C16" s="10"/>
      <c r="D16" s="10" t="s">
        <v>843</v>
      </c>
      <c r="E16" s="10" t="s">
        <v>10</v>
      </c>
      <c r="F16" s="10" t="s">
        <v>818</v>
      </c>
      <c r="G16" s="8" t="s">
        <v>846</v>
      </c>
      <c r="H16" s="24"/>
      <c r="I16" s="24"/>
      <c r="J16" s="24"/>
    </row>
    <row r="17" spans="2:10" x14ac:dyDescent="0.2">
      <c r="B17" s="15" t="s">
        <v>241</v>
      </c>
      <c r="C17" s="10"/>
      <c r="D17" s="10" t="s">
        <v>843</v>
      </c>
      <c r="E17" s="10" t="s">
        <v>10</v>
      </c>
      <c r="F17" s="10" t="s">
        <v>847</v>
      </c>
      <c r="G17" s="8" t="s">
        <v>848</v>
      </c>
      <c r="H17" s="24"/>
      <c r="I17" s="24"/>
      <c r="J17" s="24"/>
    </row>
    <row r="18" spans="2:10" x14ac:dyDescent="0.2">
      <c r="B18" s="10" t="s">
        <v>849</v>
      </c>
      <c r="C18" s="10"/>
      <c r="D18" s="10"/>
      <c r="E18" s="10" t="s">
        <v>10</v>
      </c>
      <c r="F18" s="10" t="s">
        <v>12</v>
      </c>
      <c r="G18" s="8" t="s">
        <v>850</v>
      </c>
      <c r="H18" s="23" t="str">
        <f>IF(SUM(H11,H12)&lt;&gt;0,SUM(H11,H12),"")</f>
        <v/>
      </c>
      <c r="I18" s="23" t="str">
        <f>IF(SUM(I11,I12)&lt;&gt;0,SUM(I11,I12),"")</f>
        <v/>
      </c>
      <c r="J18" s="23" t="str">
        <f>IF(SUM(J11,J12)&lt;&gt;0,SUM(J11,J12),"")</f>
        <v/>
      </c>
    </row>
  </sheetData>
  <printOptions gridLines="1" gridLinesSet="0"/>
  <pageMargins left="0" right="0" top="0" bottom="0" header="0" footer="0"/>
  <pageSetup paperSize="9" fitToHeight="0" orientation="portrait"/>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2">
    <tabColor indexed="23"/>
  </sheetPr>
  <dimension ref="A1:I18"/>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27.710937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859</v>
      </c>
      <c r="F1" s="12" t="s">
        <v>1734</v>
      </c>
    </row>
    <row r="5" spans="1:9" s="13" customFormat="1" x14ac:dyDescent="0.25"/>
    <row r="6" spans="1:9" s="13" customFormat="1" ht="33.75" x14ac:dyDescent="0.25">
      <c r="H6" s="6" t="s">
        <v>855</v>
      </c>
      <c r="I6" s="6"/>
    </row>
    <row r="7" spans="1:9" s="13" customFormat="1" ht="22.5" x14ac:dyDescent="0.25">
      <c r="H7" s="6" t="s">
        <v>852</v>
      </c>
      <c r="I7" s="6"/>
    </row>
    <row r="8" spans="1:9" s="13" customFormat="1" ht="22.5" x14ac:dyDescent="0.25">
      <c r="H8" s="6" t="s">
        <v>832</v>
      </c>
      <c r="I8" s="6" t="s">
        <v>9</v>
      </c>
    </row>
    <row r="9" spans="1:9" hidden="1" x14ac:dyDescent="0.2">
      <c r="H9" s="10" t="s">
        <v>856</v>
      </c>
      <c r="I9" s="10"/>
    </row>
    <row r="10" spans="1:9" hidden="1" x14ac:dyDescent="0.2">
      <c r="H10" s="10" t="s">
        <v>835</v>
      </c>
      <c r="I10" s="10" t="s">
        <v>857</v>
      </c>
    </row>
    <row r="11" spans="1:9" x14ac:dyDescent="0.2">
      <c r="G11" s="7" t="s">
        <v>1732</v>
      </c>
      <c r="H11" s="8" t="s">
        <v>844</v>
      </c>
      <c r="I11" s="8" t="s">
        <v>845</v>
      </c>
    </row>
    <row r="12" spans="1:9" x14ac:dyDescent="0.2">
      <c r="B12" s="10" t="s">
        <v>842</v>
      </c>
      <c r="C12" s="10"/>
      <c r="D12" s="10" t="s">
        <v>853</v>
      </c>
      <c r="E12" s="10" t="s">
        <v>10</v>
      </c>
      <c r="F12" s="10" t="s">
        <v>12</v>
      </c>
      <c r="G12" s="8" t="s">
        <v>839</v>
      </c>
      <c r="H12" s="23" t="str">
        <f>IF(SUM(H13:H17)&lt;&gt;0,SUM(H13:H17),"")</f>
        <v/>
      </c>
      <c r="I12" s="23" t="str">
        <f>IF(SUM(I13:I17)&lt;&gt;0,SUM(I13:I17),"")</f>
        <v/>
      </c>
    </row>
    <row r="13" spans="1:9" x14ac:dyDescent="0.2">
      <c r="B13" s="15" t="s">
        <v>809</v>
      </c>
      <c r="C13" s="10" t="s">
        <v>853</v>
      </c>
      <c r="D13" s="10" t="s">
        <v>10</v>
      </c>
      <c r="E13" s="10" t="s">
        <v>816</v>
      </c>
      <c r="F13" s="10" t="s">
        <v>94</v>
      </c>
      <c r="G13" s="8" t="s">
        <v>840</v>
      </c>
      <c r="H13" s="24"/>
      <c r="I13" s="24"/>
    </row>
    <row r="14" spans="1:9" x14ac:dyDescent="0.2">
      <c r="B14" s="15" t="s">
        <v>810</v>
      </c>
      <c r="C14" s="10" t="s">
        <v>853</v>
      </c>
      <c r="D14" s="10" t="s">
        <v>10</v>
      </c>
      <c r="E14" s="10" t="s">
        <v>817</v>
      </c>
      <c r="F14" s="10" t="s">
        <v>94</v>
      </c>
      <c r="G14" s="8" t="s">
        <v>844</v>
      </c>
      <c r="H14" s="24"/>
      <c r="I14" s="24"/>
    </row>
    <row r="15" spans="1:9" x14ac:dyDescent="0.2">
      <c r="B15" s="15" t="s">
        <v>812</v>
      </c>
      <c r="C15" s="10" t="s">
        <v>853</v>
      </c>
      <c r="D15" s="10" t="s">
        <v>10</v>
      </c>
      <c r="E15" s="10" t="s">
        <v>812</v>
      </c>
      <c r="F15" s="10" t="s">
        <v>94</v>
      </c>
      <c r="G15" s="8" t="s">
        <v>845</v>
      </c>
      <c r="H15" s="24"/>
      <c r="I15" s="24"/>
    </row>
    <row r="16" spans="1:9" x14ac:dyDescent="0.2">
      <c r="B16" s="15" t="s">
        <v>813</v>
      </c>
      <c r="C16" s="10"/>
      <c r="D16" s="10" t="s">
        <v>853</v>
      </c>
      <c r="E16" s="10" t="s">
        <v>10</v>
      </c>
      <c r="F16" s="10" t="s">
        <v>818</v>
      </c>
      <c r="G16" s="8" t="s">
        <v>846</v>
      </c>
      <c r="H16" s="24"/>
      <c r="I16" s="24"/>
    </row>
    <row r="17" spans="2:9" x14ac:dyDescent="0.2">
      <c r="B17" s="15" t="s">
        <v>241</v>
      </c>
      <c r="C17" s="10"/>
      <c r="D17" s="10" t="s">
        <v>853</v>
      </c>
      <c r="E17" s="10" t="s">
        <v>10</v>
      </c>
      <c r="F17" s="10" t="s">
        <v>847</v>
      </c>
      <c r="G17" s="8" t="s">
        <v>848</v>
      </c>
      <c r="H17" s="24"/>
      <c r="I17" s="24"/>
    </row>
    <row r="18" spans="2:9" x14ac:dyDescent="0.2">
      <c r="B18" s="10" t="s">
        <v>849</v>
      </c>
      <c r="C18" s="10"/>
      <c r="D18" s="10" t="s">
        <v>117</v>
      </c>
      <c r="E18" s="10" t="s">
        <v>10</v>
      </c>
      <c r="F18" s="10" t="s">
        <v>12</v>
      </c>
      <c r="G18" s="8" t="s">
        <v>850</v>
      </c>
      <c r="H18" s="23" t="str">
        <f>IF(H12&lt;&gt;0,H12,"")</f>
        <v/>
      </c>
      <c r="I18" s="23" t="str">
        <f>IF(I12&lt;&gt;0,I12,"")</f>
        <v/>
      </c>
    </row>
  </sheetData>
  <printOptions gridLines="1" gridLinesSet="0"/>
  <pageMargins left="0" right="0" top="0" bottom="0" header="0" footer="0"/>
  <pageSetup paperSize="9" fitToHeight="0" orientation="portrait"/>
  <headerFooter scaleWithDoc="0"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3">
    <tabColor indexed="23"/>
  </sheetPr>
  <dimension ref="A1:N60"/>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14" width="16.7109375" style="11" customWidth="1"/>
    <col min="15" max="16384" width="8.85546875" style="11"/>
  </cols>
  <sheetData>
    <row r="1" spans="1:14" ht="12" x14ac:dyDescent="0.2">
      <c r="A1" s="1" t="s">
        <v>860</v>
      </c>
      <c r="F1" s="12" t="s">
        <v>1734</v>
      </c>
    </row>
    <row r="5" spans="1:14" s="13" customFormat="1" x14ac:dyDescent="0.25"/>
    <row r="6" spans="1:14" s="13" customFormat="1" ht="33.75" x14ac:dyDescent="0.25">
      <c r="G6" s="6" t="s">
        <v>861</v>
      </c>
      <c r="H6" s="6"/>
      <c r="I6" s="6"/>
      <c r="J6" s="6" t="s">
        <v>862</v>
      </c>
      <c r="K6" s="6"/>
      <c r="L6" s="6" t="s">
        <v>863</v>
      </c>
      <c r="M6" s="6"/>
      <c r="N6" s="6"/>
    </row>
    <row r="7" spans="1:14" s="13" customFormat="1" x14ac:dyDescent="0.25">
      <c r="G7" s="6" t="s">
        <v>864</v>
      </c>
      <c r="H7" s="6" t="s">
        <v>865</v>
      </c>
      <c r="I7" s="6" t="s">
        <v>866</v>
      </c>
      <c r="J7" s="6" t="s">
        <v>865</v>
      </c>
      <c r="K7" s="6" t="s">
        <v>866</v>
      </c>
      <c r="L7" s="6" t="s">
        <v>864</v>
      </c>
      <c r="M7" s="6" t="s">
        <v>865</v>
      </c>
      <c r="N7" s="6" t="s">
        <v>866</v>
      </c>
    </row>
    <row r="8" spans="1:14" hidden="1" x14ac:dyDescent="0.2">
      <c r="G8" s="10" t="s">
        <v>664</v>
      </c>
      <c r="H8" s="10" t="s">
        <v>664</v>
      </c>
      <c r="I8" s="10" t="s">
        <v>664</v>
      </c>
      <c r="J8" s="10" t="s">
        <v>867</v>
      </c>
      <c r="K8" s="10" t="s">
        <v>867</v>
      </c>
      <c r="L8" s="10" t="s">
        <v>863</v>
      </c>
      <c r="M8" s="10" t="s">
        <v>863</v>
      </c>
      <c r="N8" s="10" t="s">
        <v>863</v>
      </c>
    </row>
    <row r="9" spans="1:14" hidden="1" x14ac:dyDescent="0.2">
      <c r="G9" s="10" t="s">
        <v>864</v>
      </c>
      <c r="H9" s="10" t="s">
        <v>865</v>
      </c>
      <c r="I9" s="10" t="s">
        <v>866</v>
      </c>
      <c r="J9" s="10" t="s">
        <v>865</v>
      </c>
      <c r="K9" s="10" t="s">
        <v>866</v>
      </c>
      <c r="L9" s="10" t="s">
        <v>864</v>
      </c>
      <c r="M9" s="10" t="s">
        <v>865</v>
      </c>
      <c r="N9" s="10" t="s">
        <v>866</v>
      </c>
    </row>
    <row r="10" spans="1:14" x14ac:dyDescent="0.2">
      <c r="F10" s="7" t="s">
        <v>1732</v>
      </c>
      <c r="G10" s="8" t="s">
        <v>2</v>
      </c>
      <c r="H10" s="8" t="s">
        <v>7</v>
      </c>
      <c r="I10" s="8" t="s">
        <v>22</v>
      </c>
      <c r="J10" s="8" t="s">
        <v>25</v>
      </c>
      <c r="K10" s="8" t="s">
        <v>28</v>
      </c>
      <c r="L10" s="8" t="s">
        <v>30</v>
      </c>
      <c r="M10" s="8" t="s">
        <v>32</v>
      </c>
      <c r="N10" s="8" t="s">
        <v>34</v>
      </c>
    </row>
    <row r="11" spans="1:14" x14ac:dyDescent="0.2">
      <c r="B11" s="10" t="s">
        <v>10</v>
      </c>
      <c r="C11" s="10"/>
      <c r="D11" s="10"/>
      <c r="E11" s="10"/>
      <c r="F11" s="8" t="s">
        <v>521</v>
      </c>
      <c r="G11" s="17" t="s">
        <v>1733</v>
      </c>
      <c r="H11" s="17" t="s">
        <v>1733</v>
      </c>
      <c r="I11" s="17" t="s">
        <v>1733</v>
      </c>
      <c r="J11" s="17" t="s">
        <v>1733</v>
      </c>
      <c r="K11" s="17" t="s">
        <v>1733</v>
      </c>
      <c r="L11" s="17" t="s">
        <v>1733</v>
      </c>
      <c r="M11" s="17" t="s">
        <v>1733</v>
      </c>
      <c r="N11" s="17" t="s">
        <v>1733</v>
      </c>
    </row>
    <row r="12" spans="1:14" x14ac:dyDescent="0.2">
      <c r="B12" s="15" t="s">
        <v>26</v>
      </c>
      <c r="C12" s="10" t="s">
        <v>26</v>
      </c>
      <c r="D12" s="10" t="s">
        <v>10</v>
      </c>
      <c r="E12" s="10" t="s">
        <v>27</v>
      </c>
      <c r="F12" s="8" t="s">
        <v>2</v>
      </c>
      <c r="G12" s="23" t="str">
        <f>IF(G13+G14+G15+G16&lt;&gt;0,G13+G14+G15+G16,"")</f>
        <v/>
      </c>
      <c r="H12" s="23" t="str">
        <f>IF(H13+H14+H15+H16&lt;&gt;0,H13+H14+H15+H16,"")</f>
        <v/>
      </c>
      <c r="I12" s="23" t="str">
        <f>IF(I13+I14+I15+I16&lt;&gt;0,I13+I14+I15+I16,"")</f>
        <v/>
      </c>
      <c r="J12" s="23" t="str">
        <f>IF(J13+J14+J15+J16&lt;&gt;0,J13+J14+J15+J16,"")</f>
        <v/>
      </c>
      <c r="K12" s="23" t="str">
        <f>IF(K13+K14+K15+K16&lt;&gt;0,K13+K14+K15+K16,"")</f>
        <v/>
      </c>
      <c r="L12" s="23" t="str">
        <f>IF(L13+L14+L15&lt;&gt;0,L13+L14+L15,"")</f>
        <v/>
      </c>
      <c r="M12" s="23" t="str">
        <f>IF(M13+M14+M15+M16&lt;&gt;0,M13+M14+M15+M16,"")</f>
        <v/>
      </c>
      <c r="N12" s="23" t="str">
        <f>IF(N13+N14+N15+N16&lt;&gt;0,N13+N14+N15+N16,"")</f>
        <v/>
      </c>
    </row>
    <row r="13" spans="1:14" x14ac:dyDescent="0.2">
      <c r="B13" s="16" t="s">
        <v>29</v>
      </c>
      <c r="C13" s="10" t="s">
        <v>26</v>
      </c>
      <c r="D13" s="10" t="s">
        <v>10</v>
      </c>
      <c r="E13" s="10" t="s">
        <v>29</v>
      </c>
      <c r="F13" s="8" t="s">
        <v>7</v>
      </c>
      <c r="G13" s="24"/>
      <c r="H13" s="24"/>
      <c r="I13" s="24"/>
      <c r="J13" s="24"/>
      <c r="K13" s="24"/>
      <c r="L13" s="24"/>
      <c r="M13" s="24"/>
      <c r="N13" s="24"/>
    </row>
    <row r="14" spans="1:14" x14ac:dyDescent="0.2">
      <c r="B14" s="16" t="s">
        <v>31</v>
      </c>
      <c r="C14" s="10" t="s">
        <v>26</v>
      </c>
      <c r="D14" s="10" t="s">
        <v>10</v>
      </c>
      <c r="E14" s="10" t="s">
        <v>31</v>
      </c>
      <c r="F14" s="8" t="s">
        <v>22</v>
      </c>
      <c r="G14" s="24"/>
      <c r="H14" s="24"/>
      <c r="I14" s="24"/>
      <c r="J14" s="24"/>
      <c r="K14" s="24"/>
      <c r="L14" s="24"/>
      <c r="M14" s="24"/>
      <c r="N14" s="24"/>
    </row>
    <row r="15" spans="1:14" x14ac:dyDescent="0.2">
      <c r="B15" s="16" t="s">
        <v>33</v>
      </c>
      <c r="C15" s="10" t="s">
        <v>26</v>
      </c>
      <c r="D15" s="10" t="s">
        <v>10</v>
      </c>
      <c r="E15" s="10" t="s">
        <v>33</v>
      </c>
      <c r="F15" s="8" t="s">
        <v>25</v>
      </c>
      <c r="G15" s="24"/>
      <c r="H15" s="24"/>
      <c r="I15" s="24"/>
      <c r="J15" s="24"/>
      <c r="K15" s="24"/>
      <c r="L15" s="24"/>
      <c r="M15" s="24"/>
      <c r="N15" s="24"/>
    </row>
    <row r="16" spans="1:14" x14ac:dyDescent="0.2">
      <c r="B16" s="16" t="s">
        <v>21</v>
      </c>
      <c r="C16" s="10" t="s">
        <v>26</v>
      </c>
      <c r="D16" s="10" t="s">
        <v>10</v>
      </c>
      <c r="E16" s="10" t="s">
        <v>21</v>
      </c>
      <c r="F16" s="8" t="s">
        <v>28</v>
      </c>
      <c r="G16" s="24"/>
      <c r="H16" s="24"/>
      <c r="I16" s="24"/>
      <c r="J16" s="24"/>
      <c r="K16" s="24"/>
      <c r="L16" s="17" t="s">
        <v>1733</v>
      </c>
      <c r="M16" s="24"/>
      <c r="N16" s="24"/>
    </row>
    <row r="17" spans="2:14" x14ac:dyDescent="0.2">
      <c r="B17" s="15" t="s">
        <v>36</v>
      </c>
      <c r="C17" s="10" t="s">
        <v>36</v>
      </c>
      <c r="D17" s="10" t="s">
        <v>10</v>
      </c>
      <c r="E17" s="10" t="s">
        <v>27</v>
      </c>
      <c r="F17" s="8" t="s">
        <v>296</v>
      </c>
      <c r="G17" s="17" t="s">
        <v>1733</v>
      </c>
      <c r="H17" s="17" t="s">
        <v>1733</v>
      </c>
      <c r="I17" s="17" t="s">
        <v>1733</v>
      </c>
      <c r="J17" s="17" t="s">
        <v>1733</v>
      </c>
      <c r="K17" s="17" t="s">
        <v>1733</v>
      </c>
      <c r="L17" s="17" t="s">
        <v>1733</v>
      </c>
      <c r="M17" s="17" t="s">
        <v>1733</v>
      </c>
      <c r="N17" s="17" t="s">
        <v>1733</v>
      </c>
    </row>
    <row r="18" spans="2:14" x14ac:dyDescent="0.2">
      <c r="B18" s="16" t="s">
        <v>29</v>
      </c>
      <c r="C18" s="10" t="s">
        <v>36</v>
      </c>
      <c r="D18" s="10" t="s">
        <v>10</v>
      </c>
      <c r="E18" s="10" t="s">
        <v>29</v>
      </c>
      <c r="F18" s="8" t="s">
        <v>868</v>
      </c>
      <c r="G18" s="17" t="s">
        <v>1733</v>
      </c>
      <c r="H18" s="17" t="s">
        <v>1733</v>
      </c>
      <c r="I18" s="17" t="s">
        <v>1733</v>
      </c>
      <c r="J18" s="17" t="s">
        <v>1733</v>
      </c>
      <c r="K18" s="17" t="s">
        <v>1733</v>
      </c>
      <c r="L18" s="17" t="s">
        <v>1733</v>
      </c>
      <c r="M18" s="17" t="s">
        <v>1733</v>
      </c>
      <c r="N18" s="17" t="s">
        <v>1733</v>
      </c>
    </row>
    <row r="19" spans="2:14" x14ac:dyDescent="0.2">
      <c r="B19" s="16" t="s">
        <v>31</v>
      </c>
      <c r="C19" s="10" t="s">
        <v>36</v>
      </c>
      <c r="D19" s="10" t="s">
        <v>10</v>
      </c>
      <c r="E19" s="10" t="s">
        <v>31</v>
      </c>
      <c r="F19" s="8" t="s">
        <v>869</v>
      </c>
      <c r="G19" s="17" t="s">
        <v>1733</v>
      </c>
      <c r="H19" s="17" t="s">
        <v>1733</v>
      </c>
      <c r="I19" s="17" t="s">
        <v>1733</v>
      </c>
      <c r="J19" s="17" t="s">
        <v>1733</v>
      </c>
      <c r="K19" s="17" t="s">
        <v>1733</v>
      </c>
      <c r="L19" s="17" t="s">
        <v>1733</v>
      </c>
      <c r="M19" s="17" t="s">
        <v>1733</v>
      </c>
      <c r="N19" s="17" t="s">
        <v>1733</v>
      </c>
    </row>
    <row r="20" spans="2:14" x14ac:dyDescent="0.2">
      <c r="B20" s="16" t="s">
        <v>33</v>
      </c>
      <c r="C20" s="10" t="s">
        <v>36</v>
      </c>
      <c r="D20" s="10" t="s">
        <v>10</v>
      </c>
      <c r="E20" s="10" t="s">
        <v>33</v>
      </c>
      <c r="F20" s="8" t="s">
        <v>870</v>
      </c>
      <c r="G20" s="17" t="s">
        <v>1733</v>
      </c>
      <c r="H20" s="17" t="s">
        <v>1733</v>
      </c>
      <c r="I20" s="17" t="s">
        <v>1733</v>
      </c>
      <c r="J20" s="17" t="s">
        <v>1733</v>
      </c>
      <c r="K20" s="17" t="s">
        <v>1733</v>
      </c>
      <c r="L20" s="17" t="s">
        <v>1733</v>
      </c>
      <c r="M20" s="17" t="s">
        <v>1733</v>
      </c>
      <c r="N20" s="17" t="s">
        <v>1733</v>
      </c>
    </row>
    <row r="21" spans="2:14" x14ac:dyDescent="0.2">
      <c r="B21" s="16" t="s">
        <v>21</v>
      </c>
      <c r="C21" s="10" t="s">
        <v>36</v>
      </c>
      <c r="D21" s="10" t="s">
        <v>10</v>
      </c>
      <c r="E21" s="10" t="s">
        <v>21</v>
      </c>
      <c r="F21" s="8" t="s">
        <v>871</v>
      </c>
      <c r="G21" s="17" t="s">
        <v>1733</v>
      </c>
      <c r="H21" s="17" t="s">
        <v>1733</v>
      </c>
      <c r="I21" s="17" t="s">
        <v>1733</v>
      </c>
      <c r="J21" s="17" t="s">
        <v>1733</v>
      </c>
      <c r="K21" s="17" t="s">
        <v>1733</v>
      </c>
      <c r="L21" s="17" t="s">
        <v>1733</v>
      </c>
      <c r="M21" s="17" t="s">
        <v>1733</v>
      </c>
      <c r="N21" s="17" t="s">
        <v>1733</v>
      </c>
    </row>
    <row r="22" spans="2:14" x14ac:dyDescent="0.2">
      <c r="B22" s="15" t="s">
        <v>42</v>
      </c>
      <c r="C22" s="10" t="s">
        <v>42</v>
      </c>
      <c r="D22" s="10" t="s">
        <v>10</v>
      </c>
      <c r="E22" s="10" t="s">
        <v>43</v>
      </c>
      <c r="F22" s="8" t="s">
        <v>872</v>
      </c>
      <c r="G22" s="23" t="str">
        <f>IF(G23+G24+G25&lt;&gt;0,G23+G24+G25,"")</f>
        <v/>
      </c>
      <c r="H22" s="23" t="str">
        <f>IF(H23+H24+H25&lt;&gt;0,H23+H24+H25,"")</f>
        <v/>
      </c>
      <c r="I22" s="23" t="str">
        <f>IF(I23+I24+I25&lt;&gt;0,I23+I24+I25,"")</f>
        <v/>
      </c>
      <c r="J22" s="23" t="str">
        <f>IF(J23+J24+J25&lt;&gt;0,J23+J24+J25,"")</f>
        <v/>
      </c>
      <c r="K22" s="23" t="str">
        <f>IF(K23+K24+K25&lt;&gt;0,K23+K24+K25,"")</f>
        <v/>
      </c>
      <c r="L22" s="23" t="str">
        <f>IF(L23+L24&lt;&gt;0,L23+L24,"")</f>
        <v/>
      </c>
      <c r="M22" s="23" t="str">
        <f>IF(M23+M24+M25&lt;&gt;0,M23+M24+M25,"")</f>
        <v/>
      </c>
      <c r="N22" s="23" t="str">
        <f>IF(N23+N24+N25&lt;&gt;0,N23+N24+N25,"")</f>
        <v/>
      </c>
    </row>
    <row r="23" spans="2:14" x14ac:dyDescent="0.2">
      <c r="B23" s="16" t="s">
        <v>31</v>
      </c>
      <c r="C23" s="10" t="s">
        <v>42</v>
      </c>
      <c r="D23" s="10" t="s">
        <v>10</v>
      </c>
      <c r="E23" s="10" t="s">
        <v>31</v>
      </c>
      <c r="F23" s="8" t="s">
        <v>873</v>
      </c>
      <c r="G23" s="24"/>
      <c r="H23" s="24"/>
      <c r="I23" s="24"/>
      <c r="J23" s="24"/>
      <c r="K23" s="24"/>
      <c r="L23" s="24"/>
      <c r="M23" s="24"/>
      <c r="N23" s="24"/>
    </row>
    <row r="24" spans="2:14" x14ac:dyDescent="0.2">
      <c r="B24" s="16" t="s">
        <v>33</v>
      </c>
      <c r="C24" s="10" t="s">
        <v>42</v>
      </c>
      <c r="D24" s="10" t="s">
        <v>10</v>
      </c>
      <c r="E24" s="10" t="s">
        <v>33</v>
      </c>
      <c r="F24" s="8" t="s">
        <v>874</v>
      </c>
      <c r="G24" s="24"/>
      <c r="H24" s="24"/>
      <c r="I24" s="24"/>
      <c r="J24" s="24"/>
      <c r="K24" s="24"/>
      <c r="L24" s="24"/>
      <c r="M24" s="24"/>
      <c r="N24" s="24"/>
    </row>
    <row r="25" spans="2:14" x14ac:dyDescent="0.2">
      <c r="B25" s="16" t="s">
        <v>21</v>
      </c>
      <c r="C25" s="10" t="s">
        <v>42</v>
      </c>
      <c r="D25" s="10" t="s">
        <v>10</v>
      </c>
      <c r="E25" s="10" t="s">
        <v>21</v>
      </c>
      <c r="F25" s="8" t="s">
        <v>875</v>
      </c>
      <c r="G25" s="24"/>
      <c r="H25" s="24"/>
      <c r="I25" s="24"/>
      <c r="J25" s="24"/>
      <c r="K25" s="24"/>
      <c r="L25" s="17" t="s">
        <v>1733</v>
      </c>
      <c r="M25" s="24"/>
      <c r="N25" s="24"/>
    </row>
    <row r="26" spans="2:14" x14ac:dyDescent="0.2">
      <c r="B26" s="15" t="s">
        <v>48</v>
      </c>
      <c r="C26" s="10" t="s">
        <v>48</v>
      </c>
      <c r="D26" s="10" t="s">
        <v>10</v>
      </c>
      <c r="E26" s="10" t="s">
        <v>43</v>
      </c>
      <c r="F26" s="8" t="s">
        <v>30</v>
      </c>
      <c r="G26" s="23" t="str">
        <f>IF(G28+G29&lt;&gt;0,G28+G29,"")</f>
        <v/>
      </c>
      <c r="H26" s="23" t="str">
        <f>IF(H28+H29&lt;&gt;0,H28+H29,"")</f>
        <v/>
      </c>
      <c r="I26" s="23" t="str">
        <f>IF(I28+I29&lt;&gt;0,I28+I29,"")</f>
        <v/>
      </c>
      <c r="J26" s="23" t="str">
        <f>IF(J28+J29&lt;&gt;0,J28+J29,"")</f>
        <v/>
      </c>
      <c r="K26" s="23" t="str">
        <f>IF(K28+K29&lt;&gt;0,K28+K29,"")</f>
        <v/>
      </c>
      <c r="L26" s="23" t="str">
        <f>IF(L28&lt;&gt;0,L28,"")</f>
        <v/>
      </c>
      <c r="M26" s="23" t="str">
        <f>IF(M28+M29&lt;&gt;0,M28+M29,"")</f>
        <v/>
      </c>
      <c r="N26" s="23" t="str">
        <f>IF(N28+N29&lt;&gt;0,N28+N29,"")</f>
        <v/>
      </c>
    </row>
    <row r="27" spans="2:14" x14ac:dyDescent="0.2">
      <c r="B27" s="16" t="s">
        <v>31</v>
      </c>
      <c r="C27" s="10" t="s">
        <v>48</v>
      </c>
      <c r="D27" s="10" t="s">
        <v>10</v>
      </c>
      <c r="E27" s="10" t="s">
        <v>31</v>
      </c>
      <c r="F27" s="8" t="s">
        <v>32</v>
      </c>
      <c r="G27" s="17" t="s">
        <v>1733</v>
      </c>
      <c r="H27" s="17" t="s">
        <v>1733</v>
      </c>
      <c r="I27" s="17" t="s">
        <v>1733</v>
      </c>
      <c r="J27" s="17" t="s">
        <v>1733</v>
      </c>
      <c r="K27" s="17" t="s">
        <v>1733</v>
      </c>
      <c r="L27" s="17" t="s">
        <v>1733</v>
      </c>
      <c r="M27" s="17" t="s">
        <v>1733</v>
      </c>
      <c r="N27" s="17" t="s">
        <v>1733</v>
      </c>
    </row>
    <row r="28" spans="2:14" x14ac:dyDescent="0.2">
      <c r="B28" s="16" t="s">
        <v>33</v>
      </c>
      <c r="C28" s="10" t="s">
        <v>48</v>
      </c>
      <c r="D28" s="10" t="s">
        <v>10</v>
      </c>
      <c r="E28" s="10" t="s">
        <v>33</v>
      </c>
      <c r="F28" s="8" t="s">
        <v>34</v>
      </c>
      <c r="G28" s="24"/>
      <c r="H28" s="24"/>
      <c r="I28" s="24"/>
      <c r="J28" s="24"/>
      <c r="K28" s="24"/>
      <c r="L28" s="24"/>
      <c r="M28" s="24"/>
      <c r="N28" s="24"/>
    </row>
    <row r="29" spans="2:14" x14ac:dyDescent="0.2">
      <c r="B29" s="16" t="s">
        <v>21</v>
      </c>
      <c r="C29" s="10" t="s">
        <v>48</v>
      </c>
      <c r="D29" s="10" t="s">
        <v>10</v>
      </c>
      <c r="E29" s="10" t="s">
        <v>21</v>
      </c>
      <c r="F29" s="8" t="s">
        <v>35</v>
      </c>
      <c r="G29" s="24"/>
      <c r="H29" s="24"/>
      <c r="I29" s="24"/>
      <c r="J29" s="24"/>
      <c r="K29" s="24"/>
      <c r="L29" s="17" t="s">
        <v>1733</v>
      </c>
      <c r="M29" s="24"/>
      <c r="N29" s="24"/>
    </row>
    <row r="30" spans="2:14" x14ac:dyDescent="0.2">
      <c r="B30" s="15" t="s">
        <v>53</v>
      </c>
      <c r="C30" s="10" t="s">
        <v>53</v>
      </c>
      <c r="D30" s="10" t="s">
        <v>10</v>
      </c>
      <c r="E30" s="10" t="s">
        <v>43</v>
      </c>
      <c r="F30" s="8" t="s">
        <v>655</v>
      </c>
      <c r="G30" s="23" t="str">
        <f t="shared" ref="G30:N30" si="0">IF(SUM(G31:G33)&lt;&gt;0,SUM(G31:G33),"")</f>
        <v/>
      </c>
      <c r="H30" s="23" t="str">
        <f t="shared" si="0"/>
        <v/>
      </c>
      <c r="I30" s="23" t="str">
        <f t="shared" si="0"/>
        <v/>
      </c>
      <c r="J30" s="23" t="str">
        <f t="shared" si="0"/>
        <v/>
      </c>
      <c r="K30" s="23" t="str">
        <f t="shared" si="0"/>
        <v/>
      </c>
      <c r="L30" s="23" t="str">
        <f t="shared" si="0"/>
        <v/>
      </c>
      <c r="M30" s="23" t="str">
        <f t="shared" si="0"/>
        <v/>
      </c>
      <c r="N30" s="23" t="str">
        <f t="shared" si="0"/>
        <v/>
      </c>
    </row>
    <row r="31" spans="2:14" x14ac:dyDescent="0.2">
      <c r="B31" s="16" t="s">
        <v>31</v>
      </c>
      <c r="C31" s="10" t="s">
        <v>53</v>
      </c>
      <c r="D31" s="10" t="s">
        <v>10</v>
      </c>
      <c r="E31" s="10" t="s">
        <v>31</v>
      </c>
      <c r="F31" s="8" t="s">
        <v>876</v>
      </c>
      <c r="G31" s="24"/>
      <c r="H31" s="24"/>
      <c r="I31" s="24"/>
      <c r="J31" s="24"/>
      <c r="K31" s="24"/>
      <c r="L31" s="24"/>
      <c r="M31" s="24"/>
      <c r="N31" s="24"/>
    </row>
    <row r="32" spans="2:14" x14ac:dyDescent="0.2">
      <c r="B32" s="16" t="s">
        <v>33</v>
      </c>
      <c r="C32" s="10" t="s">
        <v>53</v>
      </c>
      <c r="D32" s="10" t="s">
        <v>10</v>
      </c>
      <c r="E32" s="10" t="s">
        <v>33</v>
      </c>
      <c r="F32" s="8" t="s">
        <v>877</v>
      </c>
      <c r="G32" s="24"/>
      <c r="H32" s="24"/>
      <c r="I32" s="24"/>
      <c r="J32" s="24"/>
      <c r="K32" s="24"/>
      <c r="L32" s="24"/>
      <c r="M32" s="24"/>
      <c r="N32" s="24"/>
    </row>
    <row r="33" spans="2:14" x14ac:dyDescent="0.2">
      <c r="B33" s="16" t="s">
        <v>21</v>
      </c>
      <c r="C33" s="10" t="s">
        <v>53</v>
      </c>
      <c r="D33" s="10" t="s">
        <v>10</v>
      </c>
      <c r="E33" s="10" t="s">
        <v>21</v>
      </c>
      <c r="F33" s="8" t="s">
        <v>878</v>
      </c>
      <c r="G33" s="24"/>
      <c r="H33" s="24"/>
      <c r="I33" s="24"/>
      <c r="J33" s="24"/>
      <c r="K33" s="24"/>
      <c r="L33" s="24"/>
      <c r="M33" s="24"/>
      <c r="N33" s="24"/>
    </row>
    <row r="34" spans="2:14" x14ac:dyDescent="0.2">
      <c r="B34" s="15" t="s">
        <v>58</v>
      </c>
      <c r="C34" s="10" t="s">
        <v>58</v>
      </c>
      <c r="D34" s="10" t="s">
        <v>10</v>
      </c>
      <c r="E34" s="10" t="s">
        <v>43</v>
      </c>
      <c r="F34" s="8" t="s">
        <v>879</v>
      </c>
      <c r="G34" s="17" t="s">
        <v>1733</v>
      </c>
      <c r="H34" s="17" t="s">
        <v>1733</v>
      </c>
      <c r="I34" s="17" t="s">
        <v>1733</v>
      </c>
      <c r="J34" s="17" t="s">
        <v>1733</v>
      </c>
      <c r="K34" s="17" t="s">
        <v>1733</v>
      </c>
      <c r="L34" s="17" t="s">
        <v>1733</v>
      </c>
      <c r="M34" s="17" t="s">
        <v>1733</v>
      </c>
      <c r="N34" s="17" t="s">
        <v>1733</v>
      </c>
    </row>
    <row r="35" spans="2:14" x14ac:dyDescent="0.2">
      <c r="B35" s="16" t="s">
        <v>31</v>
      </c>
      <c r="C35" s="10" t="s">
        <v>58</v>
      </c>
      <c r="D35" s="10" t="s">
        <v>10</v>
      </c>
      <c r="E35" s="10" t="s">
        <v>31</v>
      </c>
      <c r="F35" s="8" t="s">
        <v>202</v>
      </c>
      <c r="G35" s="17" t="s">
        <v>1733</v>
      </c>
      <c r="H35" s="17" t="s">
        <v>1733</v>
      </c>
      <c r="I35" s="17" t="s">
        <v>1733</v>
      </c>
      <c r="J35" s="17" t="s">
        <v>1733</v>
      </c>
      <c r="K35" s="17" t="s">
        <v>1733</v>
      </c>
      <c r="L35" s="17" t="s">
        <v>1733</v>
      </c>
      <c r="M35" s="17" t="s">
        <v>1733</v>
      </c>
      <c r="N35" s="17" t="s">
        <v>1733</v>
      </c>
    </row>
    <row r="36" spans="2:14" x14ac:dyDescent="0.2">
      <c r="B36" s="16" t="s">
        <v>33</v>
      </c>
      <c r="C36" s="10" t="s">
        <v>58</v>
      </c>
      <c r="D36" s="10" t="s">
        <v>10</v>
      </c>
      <c r="E36" s="10" t="s">
        <v>33</v>
      </c>
      <c r="F36" s="8" t="s">
        <v>880</v>
      </c>
      <c r="G36" s="17" t="s">
        <v>1733</v>
      </c>
      <c r="H36" s="17" t="s">
        <v>1733</v>
      </c>
      <c r="I36" s="17" t="s">
        <v>1733</v>
      </c>
      <c r="J36" s="17" t="s">
        <v>1733</v>
      </c>
      <c r="K36" s="17" t="s">
        <v>1733</v>
      </c>
      <c r="L36" s="17" t="s">
        <v>1733</v>
      </c>
      <c r="M36" s="17" t="s">
        <v>1733</v>
      </c>
      <c r="N36" s="17" t="s">
        <v>1733</v>
      </c>
    </row>
    <row r="37" spans="2:14" x14ac:dyDescent="0.2">
      <c r="B37" s="16" t="s">
        <v>21</v>
      </c>
      <c r="C37" s="10" t="s">
        <v>58</v>
      </c>
      <c r="D37" s="10" t="s">
        <v>10</v>
      </c>
      <c r="E37" s="10" t="s">
        <v>21</v>
      </c>
      <c r="F37" s="8" t="s">
        <v>205</v>
      </c>
      <c r="G37" s="17" t="s">
        <v>1733</v>
      </c>
      <c r="H37" s="17" t="s">
        <v>1733</v>
      </c>
      <c r="I37" s="17" t="s">
        <v>1733</v>
      </c>
      <c r="J37" s="17" t="s">
        <v>1733</v>
      </c>
      <c r="K37" s="17" t="s">
        <v>1733</v>
      </c>
      <c r="L37" s="17" t="s">
        <v>1733</v>
      </c>
      <c r="M37" s="17" t="s">
        <v>1733</v>
      </c>
      <c r="N37" s="17" t="s">
        <v>1733</v>
      </c>
    </row>
    <row r="38" spans="2:14" x14ac:dyDescent="0.2">
      <c r="B38" s="15" t="s">
        <v>63</v>
      </c>
      <c r="C38" s="10" t="s">
        <v>63</v>
      </c>
      <c r="D38" s="10" t="s">
        <v>10</v>
      </c>
      <c r="E38" s="10" t="s">
        <v>43</v>
      </c>
      <c r="F38" s="8" t="s">
        <v>513</v>
      </c>
      <c r="G38" s="17" t="s">
        <v>1733</v>
      </c>
      <c r="H38" s="17" t="s">
        <v>1733</v>
      </c>
      <c r="I38" s="17" t="s">
        <v>1733</v>
      </c>
      <c r="J38" s="17" t="s">
        <v>1733</v>
      </c>
      <c r="K38" s="17" t="s">
        <v>1733</v>
      </c>
      <c r="L38" s="17" t="s">
        <v>1733</v>
      </c>
      <c r="M38" s="17" t="s">
        <v>1733</v>
      </c>
      <c r="N38" s="17" t="s">
        <v>1733</v>
      </c>
    </row>
    <row r="39" spans="2:14" x14ac:dyDescent="0.2">
      <c r="B39" s="16" t="s">
        <v>31</v>
      </c>
      <c r="C39" s="10" t="s">
        <v>63</v>
      </c>
      <c r="D39" s="10" t="s">
        <v>10</v>
      </c>
      <c r="E39" s="10" t="s">
        <v>31</v>
      </c>
      <c r="F39" s="8" t="s">
        <v>881</v>
      </c>
      <c r="G39" s="17" t="s">
        <v>1733</v>
      </c>
      <c r="H39" s="17" t="s">
        <v>1733</v>
      </c>
      <c r="I39" s="17" t="s">
        <v>1733</v>
      </c>
      <c r="J39" s="17" t="s">
        <v>1733</v>
      </c>
      <c r="K39" s="17" t="s">
        <v>1733</v>
      </c>
      <c r="L39" s="17" t="s">
        <v>1733</v>
      </c>
      <c r="M39" s="17" t="s">
        <v>1733</v>
      </c>
      <c r="N39" s="17" t="s">
        <v>1733</v>
      </c>
    </row>
    <row r="40" spans="2:14" x14ac:dyDescent="0.2">
      <c r="B40" s="16" t="s">
        <v>33</v>
      </c>
      <c r="C40" s="10" t="s">
        <v>63</v>
      </c>
      <c r="D40" s="10" t="s">
        <v>10</v>
      </c>
      <c r="E40" s="10" t="s">
        <v>33</v>
      </c>
      <c r="F40" s="8" t="s">
        <v>882</v>
      </c>
      <c r="G40" s="17" t="s">
        <v>1733</v>
      </c>
      <c r="H40" s="17" t="s">
        <v>1733</v>
      </c>
      <c r="I40" s="17" t="s">
        <v>1733</v>
      </c>
      <c r="J40" s="17" t="s">
        <v>1733</v>
      </c>
      <c r="K40" s="17" t="s">
        <v>1733</v>
      </c>
      <c r="L40" s="17" t="s">
        <v>1733</v>
      </c>
      <c r="M40" s="17" t="s">
        <v>1733</v>
      </c>
      <c r="N40" s="17" t="s">
        <v>1733</v>
      </c>
    </row>
    <row r="41" spans="2:14" x14ac:dyDescent="0.2">
      <c r="B41" s="16" t="s">
        <v>21</v>
      </c>
      <c r="C41" s="10" t="s">
        <v>63</v>
      </c>
      <c r="D41" s="10" t="s">
        <v>10</v>
      </c>
      <c r="E41" s="10" t="s">
        <v>21</v>
      </c>
      <c r="F41" s="8" t="s">
        <v>219</v>
      </c>
      <c r="G41" s="17" t="s">
        <v>1733</v>
      </c>
      <c r="H41" s="17" t="s">
        <v>1733</v>
      </c>
      <c r="I41" s="17" t="s">
        <v>1733</v>
      </c>
      <c r="J41" s="17" t="s">
        <v>1733</v>
      </c>
      <c r="K41" s="17" t="s">
        <v>1733</v>
      </c>
      <c r="L41" s="17" t="s">
        <v>1733</v>
      </c>
      <c r="M41" s="17" t="s">
        <v>1733</v>
      </c>
      <c r="N41" s="17" t="s">
        <v>1733</v>
      </c>
    </row>
    <row r="42" spans="2:14" x14ac:dyDescent="0.2">
      <c r="B42" s="15" t="s">
        <v>82</v>
      </c>
      <c r="C42" s="10" t="s">
        <v>83</v>
      </c>
      <c r="D42" s="10" t="s">
        <v>10</v>
      </c>
      <c r="E42" s="10" t="s">
        <v>29</v>
      </c>
      <c r="F42" s="8" t="s">
        <v>141</v>
      </c>
      <c r="G42" s="24"/>
      <c r="H42" s="24"/>
      <c r="I42" s="24"/>
      <c r="J42" s="24"/>
      <c r="K42" s="24"/>
      <c r="L42" s="24"/>
      <c r="M42" s="24"/>
      <c r="N42" s="24"/>
    </row>
    <row r="43" spans="2:14" x14ac:dyDescent="0.2">
      <c r="B43" s="10" t="s">
        <v>122</v>
      </c>
      <c r="C43" s="10"/>
      <c r="D43" s="10"/>
      <c r="E43" s="10"/>
      <c r="F43" s="8" t="s">
        <v>752</v>
      </c>
      <c r="G43" s="17" t="s">
        <v>1733</v>
      </c>
      <c r="H43" s="17" t="s">
        <v>1733</v>
      </c>
      <c r="I43" s="17" t="s">
        <v>1733</v>
      </c>
      <c r="J43" s="17" t="s">
        <v>1733</v>
      </c>
      <c r="K43" s="17" t="s">
        <v>1733</v>
      </c>
      <c r="L43" s="17" t="s">
        <v>1733</v>
      </c>
      <c r="M43" s="17" t="s">
        <v>1733</v>
      </c>
      <c r="N43" s="17" t="s">
        <v>1733</v>
      </c>
    </row>
    <row r="44" spans="2:14" x14ac:dyDescent="0.2">
      <c r="B44" s="15" t="s">
        <v>125</v>
      </c>
      <c r="C44" s="10" t="s">
        <v>125</v>
      </c>
      <c r="D44" s="10" t="s">
        <v>122</v>
      </c>
      <c r="E44" s="10" t="s">
        <v>126</v>
      </c>
      <c r="F44" s="8" t="s">
        <v>143</v>
      </c>
      <c r="G44" s="23" t="str">
        <f>IF(G45+G46+G47+G48+G49&lt;&gt;0,G45+G46+G47+G48+G49,"")</f>
        <v/>
      </c>
      <c r="H44" s="23" t="str">
        <f>IF(H45+H46+H47+H48+H49&lt;&gt;0,H45+H46+H47+H48+H49,"")</f>
        <v/>
      </c>
      <c r="I44" s="23" t="str">
        <f>IF(I45+I46+I47+I48+I49&lt;&gt;0,I45+I46+I47+I48+I49,"")</f>
        <v/>
      </c>
      <c r="J44" s="23" t="str">
        <f>IF(J45+J46+J47+J48+J49&lt;&gt;0,J45+J46+J47+J48+J49,"")</f>
        <v/>
      </c>
      <c r="K44" s="23" t="str">
        <f>IF(K45+K46+K47+K48+K49&lt;&gt;0,K45+K46+K47+K48+K49,"")</f>
        <v/>
      </c>
      <c r="L44" s="23" t="str">
        <f>IF(L45+L46+L48&lt;&gt;0,L45+L46+L48,"")</f>
        <v/>
      </c>
      <c r="M44" s="23" t="str">
        <f>IF(M45+M46+M47+M48+M49&lt;&gt;0,M45+M46+M47+M48+M49,"")</f>
        <v/>
      </c>
      <c r="N44" s="23" t="str">
        <f>IF(N45+N46+N47+N48+N49&lt;&gt;0,N45+N46+N47+N48+N49,"")</f>
        <v/>
      </c>
    </row>
    <row r="45" spans="2:14" x14ac:dyDescent="0.2">
      <c r="B45" s="16" t="s">
        <v>29</v>
      </c>
      <c r="C45" s="10" t="s">
        <v>125</v>
      </c>
      <c r="D45" s="10" t="s">
        <v>122</v>
      </c>
      <c r="E45" s="10" t="s">
        <v>29</v>
      </c>
      <c r="F45" s="8" t="s">
        <v>144</v>
      </c>
      <c r="G45" s="24"/>
      <c r="H45" s="24"/>
      <c r="I45" s="24"/>
      <c r="J45" s="24"/>
      <c r="K45" s="24"/>
      <c r="L45" s="24"/>
      <c r="M45" s="24"/>
      <c r="N45" s="24"/>
    </row>
    <row r="46" spans="2:14" x14ac:dyDescent="0.2">
      <c r="B46" s="16" t="s">
        <v>127</v>
      </c>
      <c r="C46" s="10" t="s">
        <v>125</v>
      </c>
      <c r="D46" s="10" t="s">
        <v>122</v>
      </c>
      <c r="E46" s="10" t="s">
        <v>127</v>
      </c>
      <c r="F46" s="8" t="s">
        <v>146</v>
      </c>
      <c r="G46" s="24"/>
      <c r="H46" s="24"/>
      <c r="I46" s="24"/>
      <c r="J46" s="24"/>
      <c r="K46" s="24"/>
      <c r="L46" s="24"/>
      <c r="M46" s="24"/>
      <c r="N46" s="24"/>
    </row>
    <row r="47" spans="2:14" x14ac:dyDescent="0.2">
      <c r="B47" s="16" t="s">
        <v>128</v>
      </c>
      <c r="C47" s="10" t="s">
        <v>125</v>
      </c>
      <c r="D47" s="10" t="s">
        <v>122</v>
      </c>
      <c r="E47" s="10" t="s">
        <v>128</v>
      </c>
      <c r="F47" s="8" t="s">
        <v>151</v>
      </c>
      <c r="G47" s="24"/>
      <c r="H47" s="24"/>
      <c r="I47" s="24"/>
      <c r="J47" s="24"/>
      <c r="K47" s="24"/>
      <c r="L47" s="17" t="s">
        <v>1733</v>
      </c>
      <c r="M47" s="24"/>
      <c r="N47" s="24"/>
    </row>
    <row r="48" spans="2:14" x14ac:dyDescent="0.2">
      <c r="B48" s="16" t="s">
        <v>129</v>
      </c>
      <c r="C48" s="10" t="s">
        <v>125</v>
      </c>
      <c r="D48" s="10" t="s">
        <v>122</v>
      </c>
      <c r="E48" s="10" t="s">
        <v>129</v>
      </c>
      <c r="F48" s="8" t="s">
        <v>154</v>
      </c>
      <c r="G48" s="24"/>
      <c r="H48" s="24"/>
      <c r="I48" s="24"/>
      <c r="J48" s="24"/>
      <c r="K48" s="24"/>
      <c r="L48" s="24"/>
      <c r="M48" s="24"/>
      <c r="N48" s="24"/>
    </row>
    <row r="49" spans="2:14" x14ac:dyDescent="0.2">
      <c r="B49" s="16" t="s">
        <v>130</v>
      </c>
      <c r="C49" s="10" t="s">
        <v>125</v>
      </c>
      <c r="D49" s="10" t="s">
        <v>122</v>
      </c>
      <c r="E49" s="10" t="s">
        <v>130</v>
      </c>
      <c r="F49" s="8" t="s">
        <v>156</v>
      </c>
      <c r="G49" s="24"/>
      <c r="H49" s="24"/>
      <c r="I49" s="24"/>
      <c r="J49" s="24"/>
      <c r="K49" s="24"/>
      <c r="L49" s="17" t="s">
        <v>1733</v>
      </c>
      <c r="M49" s="24"/>
      <c r="N49" s="24"/>
    </row>
    <row r="50" spans="2:14" x14ac:dyDescent="0.2">
      <c r="B50" s="15" t="s">
        <v>131</v>
      </c>
      <c r="C50" s="10" t="s">
        <v>131</v>
      </c>
      <c r="D50" s="10" t="s">
        <v>122</v>
      </c>
      <c r="E50" s="10" t="s">
        <v>126</v>
      </c>
      <c r="F50" s="8" t="s">
        <v>236</v>
      </c>
      <c r="G50" s="17" t="s">
        <v>1733</v>
      </c>
      <c r="H50" s="17" t="s">
        <v>1733</v>
      </c>
      <c r="I50" s="17" t="s">
        <v>1733</v>
      </c>
      <c r="J50" s="17" t="s">
        <v>1733</v>
      </c>
      <c r="K50" s="17" t="s">
        <v>1733</v>
      </c>
      <c r="L50" s="17" t="s">
        <v>1733</v>
      </c>
      <c r="M50" s="17" t="s">
        <v>1733</v>
      </c>
      <c r="N50" s="17" t="s">
        <v>1733</v>
      </c>
    </row>
    <row r="51" spans="2:14" x14ac:dyDescent="0.2">
      <c r="B51" s="16" t="s">
        <v>29</v>
      </c>
      <c r="C51" s="10" t="s">
        <v>131</v>
      </c>
      <c r="D51" s="10" t="s">
        <v>122</v>
      </c>
      <c r="E51" s="10" t="s">
        <v>29</v>
      </c>
      <c r="F51" s="8" t="s">
        <v>238</v>
      </c>
      <c r="G51" s="17" t="s">
        <v>1733</v>
      </c>
      <c r="H51" s="17" t="s">
        <v>1733</v>
      </c>
      <c r="I51" s="17" t="s">
        <v>1733</v>
      </c>
      <c r="J51" s="17" t="s">
        <v>1733</v>
      </c>
      <c r="K51" s="17" t="s">
        <v>1733</v>
      </c>
      <c r="L51" s="17" t="s">
        <v>1733</v>
      </c>
      <c r="M51" s="17" t="s">
        <v>1733</v>
      </c>
      <c r="N51" s="17" t="s">
        <v>1733</v>
      </c>
    </row>
    <row r="52" spans="2:14" x14ac:dyDescent="0.2">
      <c r="B52" s="16" t="s">
        <v>127</v>
      </c>
      <c r="C52" s="10" t="s">
        <v>131</v>
      </c>
      <c r="D52" s="10" t="s">
        <v>122</v>
      </c>
      <c r="E52" s="10" t="s">
        <v>127</v>
      </c>
      <c r="F52" s="8" t="s">
        <v>240</v>
      </c>
      <c r="G52" s="17" t="s">
        <v>1733</v>
      </c>
      <c r="H52" s="17" t="s">
        <v>1733</v>
      </c>
      <c r="I52" s="17" t="s">
        <v>1733</v>
      </c>
      <c r="J52" s="17" t="s">
        <v>1733</v>
      </c>
      <c r="K52" s="17" t="s">
        <v>1733</v>
      </c>
      <c r="L52" s="17" t="s">
        <v>1733</v>
      </c>
      <c r="M52" s="17" t="s">
        <v>1733</v>
      </c>
      <c r="N52" s="17" t="s">
        <v>1733</v>
      </c>
    </row>
    <row r="53" spans="2:14" x14ac:dyDescent="0.2">
      <c r="B53" s="16" t="s">
        <v>128</v>
      </c>
      <c r="C53" s="10" t="s">
        <v>131</v>
      </c>
      <c r="D53" s="10" t="s">
        <v>122</v>
      </c>
      <c r="E53" s="10" t="s">
        <v>128</v>
      </c>
      <c r="F53" s="8" t="s">
        <v>243</v>
      </c>
      <c r="G53" s="17" t="s">
        <v>1733</v>
      </c>
      <c r="H53" s="17" t="s">
        <v>1733</v>
      </c>
      <c r="I53" s="17" t="s">
        <v>1733</v>
      </c>
      <c r="J53" s="17" t="s">
        <v>1733</v>
      </c>
      <c r="K53" s="17" t="s">
        <v>1733</v>
      </c>
      <c r="L53" s="17" t="s">
        <v>1733</v>
      </c>
      <c r="M53" s="17" t="s">
        <v>1733</v>
      </c>
      <c r="N53" s="17" t="s">
        <v>1733</v>
      </c>
    </row>
    <row r="54" spans="2:14" x14ac:dyDescent="0.2">
      <c r="B54" s="16" t="s">
        <v>129</v>
      </c>
      <c r="C54" s="10" t="s">
        <v>131</v>
      </c>
      <c r="D54" s="10" t="s">
        <v>122</v>
      </c>
      <c r="E54" s="10" t="s">
        <v>129</v>
      </c>
      <c r="F54" s="8" t="s">
        <v>245</v>
      </c>
      <c r="G54" s="17" t="s">
        <v>1733</v>
      </c>
      <c r="H54" s="17" t="s">
        <v>1733</v>
      </c>
      <c r="I54" s="17" t="s">
        <v>1733</v>
      </c>
      <c r="J54" s="17" t="s">
        <v>1733</v>
      </c>
      <c r="K54" s="17" t="s">
        <v>1733</v>
      </c>
      <c r="L54" s="17" t="s">
        <v>1733</v>
      </c>
      <c r="M54" s="17" t="s">
        <v>1733</v>
      </c>
      <c r="N54" s="17" t="s">
        <v>1733</v>
      </c>
    </row>
    <row r="55" spans="2:14" x14ac:dyDescent="0.2">
      <c r="B55" s="16" t="s">
        <v>130</v>
      </c>
      <c r="C55" s="10" t="s">
        <v>131</v>
      </c>
      <c r="D55" s="10" t="s">
        <v>122</v>
      </c>
      <c r="E55" s="10" t="s">
        <v>130</v>
      </c>
      <c r="F55" s="8" t="s">
        <v>247</v>
      </c>
      <c r="G55" s="17" t="s">
        <v>1733</v>
      </c>
      <c r="H55" s="17" t="s">
        <v>1733</v>
      </c>
      <c r="I55" s="17" t="s">
        <v>1733</v>
      </c>
      <c r="J55" s="17" t="s">
        <v>1733</v>
      </c>
      <c r="K55" s="17" t="s">
        <v>1733</v>
      </c>
      <c r="L55" s="17" t="s">
        <v>1733</v>
      </c>
      <c r="M55" s="17" t="s">
        <v>1733</v>
      </c>
      <c r="N55" s="17" t="s">
        <v>1733</v>
      </c>
    </row>
    <row r="56" spans="2:14" x14ac:dyDescent="0.2">
      <c r="B56" s="15" t="s">
        <v>138</v>
      </c>
      <c r="C56" s="10" t="s">
        <v>138</v>
      </c>
      <c r="D56" s="10" t="s">
        <v>122</v>
      </c>
      <c r="E56" s="10" t="s">
        <v>139</v>
      </c>
      <c r="F56" s="8" t="s">
        <v>158</v>
      </c>
      <c r="G56" s="23" t="str">
        <f>IF(G57+G58+G59&lt;&gt;0,G57+G58+G59,"")</f>
        <v/>
      </c>
      <c r="H56" s="23" t="str">
        <f>IF(H57+H58+H59&lt;&gt;0,H57+H58+H59,"")</f>
        <v/>
      </c>
      <c r="I56" s="23" t="str">
        <f>IF(I57+I58+I59&lt;&gt;0,I57+I58+I59,"")</f>
        <v/>
      </c>
      <c r="J56" s="23" t="str">
        <f>IF(J57+J58+J59&lt;&gt;0,J57+J58+J59,"")</f>
        <v/>
      </c>
      <c r="K56" s="23" t="str">
        <f>IF(K57+K58+K59&lt;&gt;0,K57+K58+K59,"")</f>
        <v/>
      </c>
      <c r="L56" s="23" t="str">
        <f>IF(L58&lt;&gt;0,L58,"")</f>
        <v/>
      </c>
      <c r="M56" s="23" t="str">
        <f>IF(M57+M58+M59&lt;&gt;0,M57+M58+M59,"")</f>
        <v/>
      </c>
      <c r="N56" s="23" t="str">
        <f>IF(N57+N58+N59&lt;&gt;0,N57+N58+N59,"")</f>
        <v/>
      </c>
    </row>
    <row r="57" spans="2:14" x14ac:dyDescent="0.2">
      <c r="B57" s="16" t="s">
        <v>128</v>
      </c>
      <c r="C57" s="10" t="s">
        <v>138</v>
      </c>
      <c r="D57" s="10" t="s">
        <v>122</v>
      </c>
      <c r="E57" s="10" t="s">
        <v>128</v>
      </c>
      <c r="F57" s="8" t="s">
        <v>161</v>
      </c>
      <c r="G57" s="24"/>
      <c r="H57" s="24"/>
      <c r="I57" s="24"/>
      <c r="J57" s="24"/>
      <c r="K57" s="24"/>
      <c r="L57" s="17" t="s">
        <v>1733</v>
      </c>
      <c r="M57" s="24"/>
      <c r="N57" s="24"/>
    </row>
    <row r="58" spans="2:14" x14ac:dyDescent="0.2">
      <c r="B58" s="16" t="s">
        <v>129</v>
      </c>
      <c r="C58" s="10" t="s">
        <v>138</v>
      </c>
      <c r="D58" s="10" t="s">
        <v>122</v>
      </c>
      <c r="E58" s="10" t="s">
        <v>129</v>
      </c>
      <c r="F58" s="8" t="s">
        <v>164</v>
      </c>
      <c r="G58" s="24"/>
      <c r="H58" s="24"/>
      <c r="I58" s="24"/>
      <c r="J58" s="24"/>
      <c r="K58" s="24"/>
      <c r="L58" s="24"/>
      <c r="M58" s="24"/>
      <c r="N58" s="24"/>
    </row>
    <row r="59" spans="2:14" x14ac:dyDescent="0.2">
      <c r="B59" s="16" t="s">
        <v>130</v>
      </c>
      <c r="C59" s="10" t="s">
        <v>138</v>
      </c>
      <c r="D59" s="10" t="s">
        <v>122</v>
      </c>
      <c r="E59" s="10" t="s">
        <v>130</v>
      </c>
      <c r="F59" s="8" t="s">
        <v>84</v>
      </c>
      <c r="G59" s="24"/>
      <c r="H59" s="24"/>
      <c r="I59" s="24"/>
      <c r="J59" s="24"/>
      <c r="K59" s="24"/>
      <c r="L59" s="17" t="s">
        <v>1733</v>
      </c>
      <c r="M59" s="24"/>
      <c r="N59" s="24"/>
    </row>
    <row r="60" spans="2:14" x14ac:dyDescent="0.2">
      <c r="B60" s="15" t="s">
        <v>82</v>
      </c>
      <c r="C60" s="10" t="s">
        <v>83</v>
      </c>
      <c r="D60" s="10" t="s">
        <v>122</v>
      </c>
      <c r="E60" s="10" t="s">
        <v>29</v>
      </c>
      <c r="F60" s="8" t="s">
        <v>91</v>
      </c>
      <c r="G60" s="24"/>
      <c r="H60" s="24"/>
      <c r="I60" s="24"/>
      <c r="J60" s="24"/>
      <c r="K60" s="24"/>
      <c r="L60" s="24"/>
      <c r="M60" s="24"/>
      <c r="N60" s="24"/>
    </row>
  </sheetData>
  <printOptions gridLines="1" gridLinesSet="0"/>
  <pageMargins left="0" right="0" top="0" bottom="0" header="0" footer="0"/>
  <pageSetup paperSize="9" fitToHeight="0" orientation="portrait"/>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4"/>
  <dimension ref="A1:L53"/>
  <sheetViews>
    <sheetView workbookViewId="0">
      <pane xSplit="5" ySplit="13" topLeftCell="F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12" width="16.7109375" style="11" customWidth="1"/>
    <col min="13" max="16384" width="8.85546875" style="11"/>
  </cols>
  <sheetData>
    <row r="1" spans="1:12" ht="12" x14ac:dyDescent="0.2">
      <c r="A1" s="1" t="s">
        <v>883</v>
      </c>
      <c r="F1" s="12" t="s">
        <v>1734</v>
      </c>
    </row>
    <row r="5" spans="1:12" s="13" customFormat="1" x14ac:dyDescent="0.25"/>
    <row r="6" spans="1:12" s="13" customFormat="1" ht="90" x14ac:dyDescent="0.25">
      <c r="F6" s="6" t="s">
        <v>884</v>
      </c>
      <c r="G6" s="6"/>
      <c r="H6" s="6"/>
      <c r="I6" s="6" t="s">
        <v>885</v>
      </c>
      <c r="J6" s="6"/>
      <c r="K6" s="6" t="s">
        <v>886</v>
      </c>
      <c r="L6" s="6" t="s">
        <v>887</v>
      </c>
    </row>
    <row r="7" spans="1:12" s="13" customFormat="1" ht="45" x14ac:dyDescent="0.25">
      <c r="F7" s="6" t="s">
        <v>888</v>
      </c>
      <c r="G7" s="6"/>
      <c r="H7" s="6"/>
      <c r="I7" s="6" t="s">
        <v>889</v>
      </c>
      <c r="J7" s="6" t="s">
        <v>890</v>
      </c>
      <c r="K7" s="6"/>
      <c r="L7" s="6"/>
    </row>
    <row r="8" spans="1:12" s="13" customFormat="1" x14ac:dyDescent="0.25">
      <c r="F8" s="6" t="s">
        <v>9</v>
      </c>
      <c r="G8" s="6" t="s">
        <v>891</v>
      </c>
      <c r="H8" s="6" t="s">
        <v>892</v>
      </c>
      <c r="I8" s="6"/>
      <c r="J8" s="6"/>
      <c r="K8" s="6"/>
      <c r="L8" s="6"/>
    </row>
    <row r="9" spans="1:12" hidden="1" x14ac:dyDescent="0.2">
      <c r="F9" s="10"/>
      <c r="G9" s="10" t="s">
        <v>9</v>
      </c>
      <c r="H9" s="10" t="s">
        <v>9</v>
      </c>
      <c r="I9" s="10"/>
      <c r="J9" s="10"/>
      <c r="K9" s="10" t="s">
        <v>893</v>
      </c>
      <c r="L9" s="10"/>
    </row>
    <row r="10" spans="1:12" hidden="1" x14ac:dyDescent="0.2">
      <c r="F10" s="10" t="s">
        <v>9</v>
      </c>
      <c r="G10" s="10" t="s">
        <v>894</v>
      </c>
      <c r="H10" s="10" t="s">
        <v>894</v>
      </c>
      <c r="I10" s="10" t="s">
        <v>893</v>
      </c>
      <c r="J10" s="10" t="s">
        <v>9</v>
      </c>
      <c r="K10" s="10" t="s">
        <v>894</v>
      </c>
      <c r="L10" s="10" t="s">
        <v>887</v>
      </c>
    </row>
    <row r="11" spans="1:12" hidden="1" x14ac:dyDescent="0.2">
      <c r="F11" s="10" t="s">
        <v>894</v>
      </c>
      <c r="G11" s="10" t="s">
        <v>10</v>
      </c>
      <c r="H11" s="10" t="s">
        <v>10</v>
      </c>
      <c r="I11" s="10" t="s">
        <v>895</v>
      </c>
      <c r="J11" s="10" t="s">
        <v>895</v>
      </c>
      <c r="K11" s="10" t="s">
        <v>5</v>
      </c>
      <c r="L11" s="10" t="s">
        <v>894</v>
      </c>
    </row>
    <row r="12" spans="1:12" hidden="1" x14ac:dyDescent="0.2">
      <c r="F12" s="10" t="s">
        <v>10</v>
      </c>
      <c r="G12" s="10" t="s">
        <v>896</v>
      </c>
      <c r="H12" s="10" t="s">
        <v>618</v>
      </c>
      <c r="I12" s="10" t="s">
        <v>10</v>
      </c>
      <c r="J12" s="10" t="s">
        <v>10</v>
      </c>
      <c r="K12" s="10" t="s">
        <v>897</v>
      </c>
      <c r="L12" s="10" t="s">
        <v>10</v>
      </c>
    </row>
    <row r="13" spans="1:12" x14ac:dyDescent="0.2">
      <c r="E13" s="7" t="s">
        <v>1732</v>
      </c>
      <c r="F13" s="8" t="s">
        <v>2</v>
      </c>
      <c r="G13" s="8" t="s">
        <v>7</v>
      </c>
      <c r="H13" s="8" t="s">
        <v>22</v>
      </c>
      <c r="I13" s="8" t="s">
        <v>32</v>
      </c>
      <c r="J13" s="8" t="s">
        <v>34</v>
      </c>
      <c r="K13" s="8" t="s">
        <v>49</v>
      </c>
      <c r="L13" s="8" t="s">
        <v>50</v>
      </c>
    </row>
    <row r="14" spans="1:12" x14ac:dyDescent="0.2">
      <c r="B14" s="10" t="s">
        <v>849</v>
      </c>
      <c r="C14" s="10"/>
      <c r="D14" s="10" t="s">
        <v>43</v>
      </c>
      <c r="E14" s="8" t="s">
        <v>154</v>
      </c>
      <c r="F14" s="23" t="str">
        <f>IF(SUM(F15,F23,F27,F31,F43)&lt;&gt;0,SUM(F15,F23,F27,F31,F43),"")</f>
        <v/>
      </c>
      <c r="G14" s="23" t="str">
        <f>IF(SUM(G15,G23,G27,G31,G43)&lt;&gt;0,SUM(G15,G23,G27,G31,G43),"")</f>
        <v/>
      </c>
      <c r="H14" s="23" t="str">
        <f>IF(SUM(H15,H23,H27,H31,H43)&lt;&gt;0,SUM(H15,H23,H27,H31,H43),"")</f>
        <v/>
      </c>
      <c r="I14" s="23" t="str">
        <f>IF(SUM(I15,I23,I27,I31,I43)&lt;&gt;0,SUM(I15,I23,I27,I31,I43),"")</f>
        <v/>
      </c>
      <c r="J14" s="23" t="str">
        <f>IF(SUM(J15,J23,J27,J31,J43)&lt;&gt;0,SUM(J15,J23,J27,J31,J43),"")</f>
        <v/>
      </c>
      <c r="K14" s="24"/>
      <c r="L14" s="23" t="str">
        <f>IF(SUM(L15,L23,L27,L31,L43)&lt;&gt;0,SUM(L15,L23,L27,L31,L43),"")</f>
        <v/>
      </c>
    </row>
    <row r="15" spans="1:12" x14ac:dyDescent="0.2">
      <c r="B15" s="15" t="s">
        <v>26</v>
      </c>
      <c r="C15" s="10" t="s">
        <v>26</v>
      </c>
      <c r="D15" s="10" t="s">
        <v>43</v>
      </c>
      <c r="E15" s="8" t="s">
        <v>2</v>
      </c>
      <c r="F15" s="23" t="str">
        <f>IF(SUM(F16:F18)&lt;&gt;0,SUM(F16:F18),"")</f>
        <v/>
      </c>
      <c r="G15" s="23" t="str">
        <f>IF(SUM(G16:G18)&lt;&gt;0,SUM(G16:G18),"")</f>
        <v/>
      </c>
      <c r="H15" s="23" t="str">
        <f>IF(SUM(H16:H18)&lt;&gt;0,SUM(H16:H18),"")</f>
        <v/>
      </c>
      <c r="I15" s="23" t="str">
        <f>IF(SUM(I16:I18)&lt;&gt;0,SUM(I16:I18),"")</f>
        <v/>
      </c>
      <c r="J15" s="23" t="str">
        <f>IF(SUM(J16:J18)&lt;&gt;0,SUM(J16:J18),"")</f>
        <v/>
      </c>
      <c r="K15" s="17" t="s">
        <v>1733</v>
      </c>
      <c r="L15" s="23" t="str">
        <f>IF(SUM(L17:L18)&lt;&gt;0,SUM(L17:L18),"")</f>
        <v/>
      </c>
    </row>
    <row r="16" spans="1:12" x14ac:dyDescent="0.2">
      <c r="B16" s="16" t="s">
        <v>31</v>
      </c>
      <c r="C16" s="10" t="s">
        <v>26</v>
      </c>
      <c r="D16" s="10" t="s">
        <v>31</v>
      </c>
      <c r="E16" s="8" t="s">
        <v>7</v>
      </c>
      <c r="F16" s="24"/>
      <c r="G16" s="24"/>
      <c r="H16" s="24"/>
      <c r="I16" s="24"/>
      <c r="J16" s="24"/>
      <c r="K16" s="17" t="s">
        <v>1733</v>
      </c>
      <c r="L16" s="17" t="s">
        <v>1733</v>
      </c>
    </row>
    <row r="17" spans="2:12" x14ac:dyDescent="0.2">
      <c r="B17" s="16" t="s">
        <v>33</v>
      </c>
      <c r="C17" s="10" t="s">
        <v>26</v>
      </c>
      <c r="D17" s="10" t="s">
        <v>33</v>
      </c>
      <c r="E17" s="8" t="s">
        <v>22</v>
      </c>
      <c r="F17" s="24"/>
      <c r="G17" s="24"/>
      <c r="H17" s="24"/>
      <c r="I17" s="24"/>
      <c r="J17" s="24"/>
      <c r="K17" s="17" t="s">
        <v>1733</v>
      </c>
      <c r="L17" s="24"/>
    </row>
    <row r="18" spans="2:12" x14ac:dyDescent="0.2">
      <c r="B18" s="16" t="s">
        <v>21</v>
      </c>
      <c r="C18" s="10" t="s">
        <v>26</v>
      </c>
      <c r="D18" s="10" t="s">
        <v>21</v>
      </c>
      <c r="E18" s="8" t="s">
        <v>25</v>
      </c>
      <c r="F18" s="24"/>
      <c r="G18" s="24"/>
      <c r="H18" s="24"/>
      <c r="I18" s="24"/>
      <c r="J18" s="24"/>
      <c r="K18" s="17" t="s">
        <v>1733</v>
      </c>
      <c r="L18" s="24"/>
    </row>
    <row r="19" spans="2:12" x14ac:dyDescent="0.2">
      <c r="B19" s="15" t="s">
        <v>36</v>
      </c>
      <c r="C19" s="10" t="s">
        <v>36</v>
      </c>
      <c r="D19" s="10" t="s">
        <v>43</v>
      </c>
      <c r="E19" s="8" t="s">
        <v>295</v>
      </c>
      <c r="F19" s="17" t="s">
        <v>1733</v>
      </c>
      <c r="G19" s="17" t="s">
        <v>1733</v>
      </c>
      <c r="H19" s="17" t="s">
        <v>1733</v>
      </c>
      <c r="I19" s="17" t="s">
        <v>1733</v>
      </c>
      <c r="J19" s="17" t="s">
        <v>1733</v>
      </c>
      <c r="K19" s="17" t="s">
        <v>1733</v>
      </c>
      <c r="L19" s="17" t="s">
        <v>1733</v>
      </c>
    </row>
    <row r="20" spans="2:12" x14ac:dyDescent="0.2">
      <c r="B20" s="16" t="s">
        <v>31</v>
      </c>
      <c r="C20" s="10" t="s">
        <v>36</v>
      </c>
      <c r="D20" s="10" t="s">
        <v>31</v>
      </c>
      <c r="E20" s="8" t="s">
        <v>898</v>
      </c>
      <c r="F20" s="17" t="s">
        <v>1733</v>
      </c>
      <c r="G20" s="17" t="s">
        <v>1733</v>
      </c>
      <c r="H20" s="17" t="s">
        <v>1733</v>
      </c>
      <c r="I20" s="17" t="s">
        <v>1733</v>
      </c>
      <c r="J20" s="17" t="s">
        <v>1733</v>
      </c>
      <c r="K20" s="17" t="s">
        <v>1733</v>
      </c>
      <c r="L20" s="17" t="s">
        <v>1733</v>
      </c>
    </row>
    <row r="21" spans="2:12" x14ac:dyDescent="0.2">
      <c r="B21" s="16" t="s">
        <v>33</v>
      </c>
      <c r="C21" s="10" t="s">
        <v>36</v>
      </c>
      <c r="D21" s="10" t="s">
        <v>33</v>
      </c>
      <c r="E21" s="8" t="s">
        <v>899</v>
      </c>
      <c r="F21" s="17" t="s">
        <v>1733</v>
      </c>
      <c r="G21" s="17" t="s">
        <v>1733</v>
      </c>
      <c r="H21" s="17" t="s">
        <v>1733</v>
      </c>
      <c r="I21" s="17" t="s">
        <v>1733</v>
      </c>
      <c r="J21" s="17" t="s">
        <v>1733</v>
      </c>
      <c r="K21" s="17" t="s">
        <v>1733</v>
      </c>
      <c r="L21" s="17" t="s">
        <v>1733</v>
      </c>
    </row>
    <row r="22" spans="2:12" x14ac:dyDescent="0.2">
      <c r="B22" s="16" t="s">
        <v>21</v>
      </c>
      <c r="C22" s="10" t="s">
        <v>36</v>
      </c>
      <c r="D22" s="10" t="s">
        <v>21</v>
      </c>
      <c r="E22" s="8" t="s">
        <v>900</v>
      </c>
      <c r="F22" s="17" t="s">
        <v>1733</v>
      </c>
      <c r="G22" s="17" t="s">
        <v>1733</v>
      </c>
      <c r="H22" s="17" t="s">
        <v>1733</v>
      </c>
      <c r="I22" s="17" t="s">
        <v>1733</v>
      </c>
      <c r="J22" s="17" t="s">
        <v>1733</v>
      </c>
      <c r="K22" s="17" t="s">
        <v>1733</v>
      </c>
      <c r="L22" s="17" t="s">
        <v>1733</v>
      </c>
    </row>
    <row r="23" spans="2:12" x14ac:dyDescent="0.2">
      <c r="B23" s="15" t="s">
        <v>42</v>
      </c>
      <c r="C23" s="10" t="s">
        <v>42</v>
      </c>
      <c r="D23" s="10" t="s">
        <v>43</v>
      </c>
      <c r="E23" s="8" t="s">
        <v>901</v>
      </c>
      <c r="F23" s="23" t="str">
        <f>IF(SUM(F24:F26)&lt;&gt;0,SUM(F24:F26),"")</f>
        <v/>
      </c>
      <c r="G23" s="23" t="str">
        <f>IF(SUM(G24:G26)&lt;&gt;0,SUM(G24:G26),"")</f>
        <v/>
      </c>
      <c r="H23" s="23" t="str">
        <f>IF(SUM(H24:H26)&lt;&gt;0,SUM(H24:H26),"")</f>
        <v/>
      </c>
      <c r="I23" s="23" t="str">
        <f>IF(SUM(I24:I26)&lt;&gt;0,SUM(I24:I26),"")</f>
        <v/>
      </c>
      <c r="J23" s="23" t="str">
        <f>IF(SUM(J24:J26)&lt;&gt;0,SUM(J24:J26),"")</f>
        <v/>
      </c>
      <c r="K23" s="17" t="s">
        <v>1733</v>
      </c>
      <c r="L23" s="23" t="str">
        <f>IF(SUM(L25:L26)&lt;&gt;0,SUM(L25:L26),"")</f>
        <v/>
      </c>
    </row>
    <row r="24" spans="2:12" x14ac:dyDescent="0.2">
      <c r="B24" s="16" t="s">
        <v>31</v>
      </c>
      <c r="C24" s="10" t="s">
        <v>42</v>
      </c>
      <c r="D24" s="10" t="s">
        <v>31</v>
      </c>
      <c r="E24" s="8" t="s">
        <v>902</v>
      </c>
      <c r="F24" s="24"/>
      <c r="G24" s="24"/>
      <c r="H24" s="24"/>
      <c r="I24" s="24"/>
      <c r="J24" s="24"/>
      <c r="K24" s="17" t="s">
        <v>1733</v>
      </c>
      <c r="L24" s="17" t="s">
        <v>1733</v>
      </c>
    </row>
    <row r="25" spans="2:12" x14ac:dyDescent="0.2">
      <c r="B25" s="16" t="s">
        <v>33</v>
      </c>
      <c r="C25" s="10" t="s">
        <v>42</v>
      </c>
      <c r="D25" s="10" t="s">
        <v>33</v>
      </c>
      <c r="E25" s="8" t="s">
        <v>903</v>
      </c>
      <c r="F25" s="24"/>
      <c r="G25" s="24"/>
      <c r="H25" s="24"/>
      <c r="I25" s="24"/>
      <c r="J25" s="24"/>
      <c r="K25" s="17" t="s">
        <v>1733</v>
      </c>
      <c r="L25" s="24"/>
    </row>
    <row r="26" spans="2:12" x14ac:dyDescent="0.2">
      <c r="B26" s="16" t="s">
        <v>21</v>
      </c>
      <c r="C26" s="10" t="s">
        <v>42</v>
      </c>
      <c r="D26" s="10" t="s">
        <v>21</v>
      </c>
      <c r="E26" s="8" t="s">
        <v>904</v>
      </c>
      <c r="F26" s="24"/>
      <c r="G26" s="24"/>
      <c r="H26" s="24"/>
      <c r="I26" s="24"/>
      <c r="J26" s="24"/>
      <c r="K26" s="17" t="s">
        <v>1733</v>
      </c>
      <c r="L26" s="24"/>
    </row>
    <row r="27" spans="2:12" x14ac:dyDescent="0.2">
      <c r="B27" s="15" t="s">
        <v>48</v>
      </c>
      <c r="C27" s="10" t="s">
        <v>48</v>
      </c>
      <c r="D27" s="10" t="s">
        <v>43</v>
      </c>
      <c r="E27" s="8" t="s">
        <v>28</v>
      </c>
      <c r="F27" s="23" t="str">
        <f>IF(F29+F30&lt;&gt;0,F29+F30,"")</f>
        <v/>
      </c>
      <c r="G27" s="23" t="str">
        <f>IF(G29+G30&lt;&gt;0,G29+G30,"")</f>
        <v/>
      </c>
      <c r="H27" s="23" t="str">
        <f>IF(H29+H30&lt;&gt;0,H29+H30,"")</f>
        <v/>
      </c>
      <c r="I27" s="23" t="str">
        <f>IF(I29+I30&lt;&gt;0,I29+I30,"")</f>
        <v/>
      </c>
      <c r="J27" s="23" t="str">
        <f>IF(J29+J30&lt;&gt;0,J29+J30,"")</f>
        <v/>
      </c>
      <c r="K27" s="17" t="s">
        <v>1733</v>
      </c>
      <c r="L27" s="23" t="str">
        <f>IF(L29+L30&lt;&gt;0,L29+L30,"")</f>
        <v/>
      </c>
    </row>
    <row r="28" spans="2:12" x14ac:dyDescent="0.2">
      <c r="B28" s="16" t="s">
        <v>31</v>
      </c>
      <c r="C28" s="10" t="s">
        <v>48</v>
      </c>
      <c r="D28" s="10" t="s">
        <v>31</v>
      </c>
      <c r="E28" s="8" t="s">
        <v>30</v>
      </c>
      <c r="F28" s="17" t="s">
        <v>1733</v>
      </c>
      <c r="G28" s="17" t="s">
        <v>1733</v>
      </c>
      <c r="H28" s="17" t="s">
        <v>1733</v>
      </c>
      <c r="I28" s="17" t="s">
        <v>1733</v>
      </c>
      <c r="J28" s="17" t="s">
        <v>1733</v>
      </c>
      <c r="K28" s="17" t="s">
        <v>1733</v>
      </c>
      <c r="L28" s="17" t="s">
        <v>1733</v>
      </c>
    </row>
    <row r="29" spans="2:12" x14ac:dyDescent="0.2">
      <c r="B29" s="16" t="s">
        <v>33</v>
      </c>
      <c r="C29" s="10" t="s">
        <v>48</v>
      </c>
      <c r="D29" s="10" t="s">
        <v>33</v>
      </c>
      <c r="E29" s="8" t="s">
        <v>32</v>
      </c>
      <c r="F29" s="24"/>
      <c r="G29" s="24"/>
      <c r="H29" s="24"/>
      <c r="I29" s="24"/>
      <c r="J29" s="24"/>
      <c r="K29" s="17" t="s">
        <v>1733</v>
      </c>
      <c r="L29" s="24"/>
    </row>
    <row r="30" spans="2:12" x14ac:dyDescent="0.2">
      <c r="B30" s="16" t="s">
        <v>21</v>
      </c>
      <c r="C30" s="10" t="s">
        <v>48</v>
      </c>
      <c r="D30" s="10" t="s">
        <v>21</v>
      </c>
      <c r="E30" s="8" t="s">
        <v>34</v>
      </c>
      <c r="F30" s="24"/>
      <c r="G30" s="24"/>
      <c r="H30" s="24"/>
      <c r="I30" s="24"/>
      <c r="J30" s="24"/>
      <c r="K30" s="17" t="s">
        <v>1733</v>
      </c>
      <c r="L30" s="24"/>
    </row>
    <row r="31" spans="2:12" x14ac:dyDescent="0.2">
      <c r="B31" s="15" t="s">
        <v>53</v>
      </c>
      <c r="C31" s="10" t="s">
        <v>53</v>
      </c>
      <c r="D31" s="10" t="s">
        <v>43</v>
      </c>
      <c r="E31" s="8" t="s">
        <v>37</v>
      </c>
      <c r="F31" s="23" t="str">
        <f>IF(SUM(F32:F34)&lt;&gt;0,SUM(F32:F34),"")</f>
        <v/>
      </c>
      <c r="G31" s="23" t="str">
        <f>IF(SUM(G32:G34)&lt;&gt;0,SUM(G32:G34),"")</f>
        <v/>
      </c>
      <c r="H31" s="23" t="str">
        <f>IF(SUM(H32:H34)&lt;&gt;0,SUM(H32:H34),"")</f>
        <v/>
      </c>
      <c r="I31" s="23" t="str">
        <f>IF(SUM(I32:I34)&lt;&gt;0,SUM(I32:I34),"")</f>
        <v/>
      </c>
      <c r="J31" s="23" t="str">
        <f>IF(SUM(J32:J34)&lt;&gt;0,SUM(J32:J34),"")</f>
        <v/>
      </c>
      <c r="K31" s="17" t="s">
        <v>1733</v>
      </c>
      <c r="L31" s="23" t="str">
        <f>IF(SUM(L33:L34)&lt;&gt;0,SUM(L33:L34),"")</f>
        <v/>
      </c>
    </row>
    <row r="32" spans="2:12" x14ac:dyDescent="0.2">
      <c r="B32" s="16" t="s">
        <v>31</v>
      </c>
      <c r="C32" s="10" t="s">
        <v>53</v>
      </c>
      <c r="D32" s="10" t="s">
        <v>31</v>
      </c>
      <c r="E32" s="8" t="s">
        <v>38</v>
      </c>
      <c r="F32" s="24"/>
      <c r="G32" s="24"/>
      <c r="H32" s="24"/>
      <c r="I32" s="24"/>
      <c r="J32" s="24"/>
      <c r="K32" s="17" t="s">
        <v>1733</v>
      </c>
      <c r="L32" s="17" t="s">
        <v>1733</v>
      </c>
    </row>
    <row r="33" spans="2:12" x14ac:dyDescent="0.2">
      <c r="B33" s="16" t="s">
        <v>33</v>
      </c>
      <c r="C33" s="10" t="s">
        <v>53</v>
      </c>
      <c r="D33" s="10" t="s">
        <v>33</v>
      </c>
      <c r="E33" s="8" t="s">
        <v>39</v>
      </c>
      <c r="F33" s="24"/>
      <c r="G33" s="24"/>
      <c r="H33" s="24"/>
      <c r="I33" s="24"/>
      <c r="J33" s="24"/>
      <c r="K33" s="17" t="s">
        <v>1733</v>
      </c>
      <c r="L33" s="24"/>
    </row>
    <row r="34" spans="2:12" x14ac:dyDescent="0.2">
      <c r="B34" s="16" t="s">
        <v>21</v>
      </c>
      <c r="C34" s="10" t="s">
        <v>53</v>
      </c>
      <c r="D34" s="10" t="s">
        <v>21</v>
      </c>
      <c r="E34" s="8" t="s">
        <v>40</v>
      </c>
      <c r="F34" s="24"/>
      <c r="G34" s="24"/>
      <c r="H34" s="24"/>
      <c r="I34" s="24"/>
      <c r="J34" s="24"/>
      <c r="K34" s="17" t="s">
        <v>1733</v>
      </c>
      <c r="L34" s="24"/>
    </row>
    <row r="35" spans="2:12" x14ac:dyDescent="0.2">
      <c r="B35" s="15" t="s">
        <v>58</v>
      </c>
      <c r="C35" s="10" t="s">
        <v>58</v>
      </c>
      <c r="D35" s="10" t="s">
        <v>43</v>
      </c>
      <c r="E35" s="8" t="s">
        <v>879</v>
      </c>
      <c r="F35" s="17" t="s">
        <v>1733</v>
      </c>
      <c r="G35" s="17" t="s">
        <v>1733</v>
      </c>
      <c r="H35" s="17" t="s">
        <v>1733</v>
      </c>
      <c r="I35" s="17" t="s">
        <v>1733</v>
      </c>
      <c r="J35" s="17" t="s">
        <v>1733</v>
      </c>
      <c r="K35" s="17" t="s">
        <v>1733</v>
      </c>
      <c r="L35" s="17" t="s">
        <v>1733</v>
      </c>
    </row>
    <row r="36" spans="2:12" x14ac:dyDescent="0.2">
      <c r="B36" s="16" t="s">
        <v>31</v>
      </c>
      <c r="C36" s="10" t="s">
        <v>58</v>
      </c>
      <c r="D36" s="10" t="s">
        <v>31</v>
      </c>
      <c r="E36" s="8" t="s">
        <v>202</v>
      </c>
      <c r="F36" s="17" t="s">
        <v>1733</v>
      </c>
      <c r="G36" s="17" t="s">
        <v>1733</v>
      </c>
      <c r="H36" s="17" t="s">
        <v>1733</v>
      </c>
      <c r="I36" s="17" t="s">
        <v>1733</v>
      </c>
      <c r="J36" s="17" t="s">
        <v>1733</v>
      </c>
      <c r="K36" s="17" t="s">
        <v>1733</v>
      </c>
      <c r="L36" s="17" t="s">
        <v>1733</v>
      </c>
    </row>
    <row r="37" spans="2:12" x14ac:dyDescent="0.2">
      <c r="B37" s="16" t="s">
        <v>33</v>
      </c>
      <c r="C37" s="10" t="s">
        <v>58</v>
      </c>
      <c r="D37" s="10" t="s">
        <v>33</v>
      </c>
      <c r="E37" s="8" t="s">
        <v>880</v>
      </c>
      <c r="F37" s="17" t="s">
        <v>1733</v>
      </c>
      <c r="G37" s="17" t="s">
        <v>1733</v>
      </c>
      <c r="H37" s="17" t="s">
        <v>1733</v>
      </c>
      <c r="I37" s="17" t="s">
        <v>1733</v>
      </c>
      <c r="J37" s="17" t="s">
        <v>1733</v>
      </c>
      <c r="K37" s="17" t="s">
        <v>1733</v>
      </c>
      <c r="L37" s="17" t="s">
        <v>1733</v>
      </c>
    </row>
    <row r="38" spans="2:12" x14ac:dyDescent="0.2">
      <c r="B38" s="16" t="s">
        <v>21</v>
      </c>
      <c r="C38" s="10" t="s">
        <v>58</v>
      </c>
      <c r="D38" s="10" t="s">
        <v>21</v>
      </c>
      <c r="E38" s="8" t="s">
        <v>205</v>
      </c>
      <c r="F38" s="17" t="s">
        <v>1733</v>
      </c>
      <c r="G38" s="17" t="s">
        <v>1733</v>
      </c>
      <c r="H38" s="17" t="s">
        <v>1733</v>
      </c>
      <c r="I38" s="17" t="s">
        <v>1733</v>
      </c>
      <c r="J38" s="17" t="s">
        <v>1733</v>
      </c>
      <c r="K38" s="17" t="s">
        <v>1733</v>
      </c>
      <c r="L38" s="17" t="s">
        <v>1733</v>
      </c>
    </row>
    <row r="39" spans="2:12" x14ac:dyDescent="0.2">
      <c r="B39" s="15" t="s">
        <v>63</v>
      </c>
      <c r="C39" s="10" t="s">
        <v>63</v>
      </c>
      <c r="D39" s="10" t="s">
        <v>43</v>
      </c>
      <c r="E39" s="8" t="s">
        <v>513</v>
      </c>
      <c r="F39" s="17" t="s">
        <v>1733</v>
      </c>
      <c r="G39" s="17" t="s">
        <v>1733</v>
      </c>
      <c r="H39" s="17" t="s">
        <v>1733</v>
      </c>
      <c r="I39" s="17" t="s">
        <v>1733</v>
      </c>
      <c r="J39" s="17" t="s">
        <v>1733</v>
      </c>
      <c r="K39" s="17" t="s">
        <v>1733</v>
      </c>
      <c r="L39" s="17" t="s">
        <v>1733</v>
      </c>
    </row>
    <row r="40" spans="2:12" x14ac:dyDescent="0.2">
      <c r="B40" s="16" t="s">
        <v>31</v>
      </c>
      <c r="C40" s="10" t="s">
        <v>63</v>
      </c>
      <c r="D40" s="10" t="s">
        <v>31</v>
      </c>
      <c r="E40" s="8" t="s">
        <v>881</v>
      </c>
      <c r="F40" s="17" t="s">
        <v>1733</v>
      </c>
      <c r="G40" s="17" t="s">
        <v>1733</v>
      </c>
      <c r="H40" s="17" t="s">
        <v>1733</v>
      </c>
      <c r="I40" s="17" t="s">
        <v>1733</v>
      </c>
      <c r="J40" s="17" t="s">
        <v>1733</v>
      </c>
      <c r="K40" s="17" t="s">
        <v>1733</v>
      </c>
      <c r="L40" s="17" t="s">
        <v>1733</v>
      </c>
    </row>
    <row r="41" spans="2:12" x14ac:dyDescent="0.2">
      <c r="B41" s="16" t="s">
        <v>33</v>
      </c>
      <c r="C41" s="10" t="s">
        <v>63</v>
      </c>
      <c r="D41" s="10" t="s">
        <v>33</v>
      </c>
      <c r="E41" s="8" t="s">
        <v>882</v>
      </c>
      <c r="F41" s="17" t="s">
        <v>1733</v>
      </c>
      <c r="G41" s="17" t="s">
        <v>1733</v>
      </c>
      <c r="H41" s="17" t="s">
        <v>1733</v>
      </c>
      <c r="I41" s="17" t="s">
        <v>1733</v>
      </c>
      <c r="J41" s="17" t="s">
        <v>1733</v>
      </c>
      <c r="K41" s="17" t="s">
        <v>1733</v>
      </c>
      <c r="L41" s="17" t="s">
        <v>1733</v>
      </c>
    </row>
    <row r="42" spans="2:12" x14ac:dyDescent="0.2">
      <c r="B42" s="16" t="s">
        <v>21</v>
      </c>
      <c r="C42" s="10" t="s">
        <v>63</v>
      </c>
      <c r="D42" s="10" t="s">
        <v>21</v>
      </c>
      <c r="E42" s="8" t="s">
        <v>219</v>
      </c>
      <c r="F42" s="17" t="s">
        <v>1733</v>
      </c>
      <c r="G42" s="17" t="s">
        <v>1733</v>
      </c>
      <c r="H42" s="17" t="s">
        <v>1733</v>
      </c>
      <c r="I42" s="17" t="s">
        <v>1733</v>
      </c>
      <c r="J42" s="17" t="s">
        <v>1733</v>
      </c>
      <c r="K42" s="17" t="s">
        <v>1733</v>
      </c>
      <c r="L42" s="17" t="s">
        <v>1733</v>
      </c>
    </row>
    <row r="43" spans="2:12" x14ac:dyDescent="0.2">
      <c r="B43" s="15" t="s">
        <v>68</v>
      </c>
      <c r="C43" s="10" t="s">
        <v>68</v>
      </c>
      <c r="D43" s="10" t="s">
        <v>293</v>
      </c>
      <c r="E43" s="8" t="s">
        <v>905</v>
      </c>
      <c r="F43" s="23" t="str">
        <f>IF(F44+F45&lt;&gt;0,F44+F45,"")</f>
        <v/>
      </c>
      <c r="G43" s="23" t="str">
        <f>IF(G44+G45&lt;&gt;0,G44+G45,"")</f>
        <v/>
      </c>
      <c r="H43" s="23" t="str">
        <f>IF(H44+H45&lt;&gt;0,H44+H45,"")</f>
        <v/>
      </c>
      <c r="I43" s="23" t="str">
        <f>IF(I44+I45&lt;&gt;0,I44+I45,"")</f>
        <v/>
      </c>
      <c r="J43" s="23" t="str">
        <f>IF(J44+J45&lt;&gt;0,J44+J45,"")</f>
        <v/>
      </c>
      <c r="K43" s="17" t="s">
        <v>1733</v>
      </c>
      <c r="L43" s="23" t="str">
        <f>IF(L44+L45&lt;&gt;0,L44+L45,"")</f>
        <v/>
      </c>
    </row>
    <row r="44" spans="2:12" x14ac:dyDescent="0.2">
      <c r="B44" s="16" t="s">
        <v>33</v>
      </c>
      <c r="C44" s="10" t="s">
        <v>68</v>
      </c>
      <c r="D44" s="10" t="s">
        <v>33</v>
      </c>
      <c r="E44" s="8" t="s">
        <v>906</v>
      </c>
      <c r="F44" s="24"/>
      <c r="G44" s="24"/>
      <c r="H44" s="24"/>
      <c r="I44" s="24"/>
      <c r="J44" s="24"/>
      <c r="K44" s="17" t="s">
        <v>1733</v>
      </c>
      <c r="L44" s="24"/>
    </row>
    <row r="45" spans="2:12" x14ac:dyDescent="0.2">
      <c r="B45" s="16" t="s">
        <v>21</v>
      </c>
      <c r="C45" s="10" t="s">
        <v>68</v>
      </c>
      <c r="D45" s="10" t="s">
        <v>21</v>
      </c>
      <c r="E45" s="8" t="s">
        <v>907</v>
      </c>
      <c r="F45" s="24"/>
      <c r="G45" s="24"/>
      <c r="H45" s="24"/>
      <c r="I45" s="24"/>
      <c r="J45" s="24"/>
      <c r="K45" s="17" t="s">
        <v>1733</v>
      </c>
      <c r="L45" s="24"/>
    </row>
    <row r="46" spans="2:12" x14ac:dyDescent="0.2">
      <c r="B46" s="15" t="s">
        <v>72</v>
      </c>
      <c r="C46" s="10" t="s">
        <v>72</v>
      </c>
      <c r="D46" s="10" t="s">
        <v>43</v>
      </c>
      <c r="E46" s="8" t="s">
        <v>69</v>
      </c>
      <c r="F46" s="17" t="s">
        <v>1733</v>
      </c>
      <c r="G46" s="17" t="s">
        <v>1733</v>
      </c>
      <c r="H46" s="17" t="s">
        <v>1733</v>
      </c>
      <c r="I46" s="17" t="s">
        <v>1733</v>
      </c>
      <c r="J46" s="17" t="s">
        <v>1733</v>
      </c>
      <c r="K46" s="17" t="s">
        <v>1733</v>
      </c>
      <c r="L46" s="17" t="s">
        <v>1733</v>
      </c>
    </row>
    <row r="47" spans="2:12" x14ac:dyDescent="0.2">
      <c r="B47" s="16" t="s">
        <v>31</v>
      </c>
      <c r="C47" s="10" t="s">
        <v>72</v>
      </c>
      <c r="D47" s="10" t="s">
        <v>31</v>
      </c>
      <c r="E47" s="8" t="s">
        <v>156</v>
      </c>
      <c r="F47" s="17" t="s">
        <v>1733</v>
      </c>
      <c r="G47" s="17" t="s">
        <v>1733</v>
      </c>
      <c r="H47" s="17" t="s">
        <v>1733</v>
      </c>
      <c r="I47" s="17" t="s">
        <v>1733</v>
      </c>
      <c r="J47" s="17" t="s">
        <v>1733</v>
      </c>
      <c r="K47" s="17" t="s">
        <v>1733</v>
      </c>
      <c r="L47" s="17" t="s">
        <v>1733</v>
      </c>
    </row>
    <row r="48" spans="2:12" x14ac:dyDescent="0.2">
      <c r="B48" s="16" t="s">
        <v>33</v>
      </c>
      <c r="C48" s="10" t="s">
        <v>72</v>
      </c>
      <c r="D48" s="10" t="s">
        <v>33</v>
      </c>
      <c r="E48" s="8" t="s">
        <v>70</v>
      </c>
      <c r="F48" s="17" t="s">
        <v>1733</v>
      </c>
      <c r="G48" s="17" t="s">
        <v>1733</v>
      </c>
      <c r="H48" s="17" t="s">
        <v>1733</v>
      </c>
      <c r="I48" s="17" t="s">
        <v>1733</v>
      </c>
      <c r="J48" s="17" t="s">
        <v>1733</v>
      </c>
      <c r="K48" s="17" t="s">
        <v>1733</v>
      </c>
      <c r="L48" s="17" t="s">
        <v>1733</v>
      </c>
    </row>
    <row r="49" spans="2:12" x14ac:dyDescent="0.2">
      <c r="B49" s="16" t="s">
        <v>21</v>
      </c>
      <c r="C49" s="10" t="s">
        <v>72</v>
      </c>
      <c r="D49" s="10" t="s">
        <v>21</v>
      </c>
      <c r="E49" s="8" t="s">
        <v>71</v>
      </c>
      <c r="F49" s="17" t="s">
        <v>1733</v>
      </c>
      <c r="G49" s="17" t="s">
        <v>1733</v>
      </c>
      <c r="H49" s="17" t="s">
        <v>1733</v>
      </c>
      <c r="I49" s="17" t="s">
        <v>1733</v>
      </c>
      <c r="J49" s="17" t="s">
        <v>1733</v>
      </c>
      <c r="K49" s="17" t="s">
        <v>1733</v>
      </c>
      <c r="L49" s="17" t="s">
        <v>1733</v>
      </c>
    </row>
    <row r="50" spans="2:12" x14ac:dyDescent="0.2">
      <c r="B50" s="15" t="s">
        <v>77</v>
      </c>
      <c r="C50" s="10" t="s">
        <v>77</v>
      </c>
      <c r="D50" s="10" t="s">
        <v>43</v>
      </c>
      <c r="E50" s="8" t="s">
        <v>908</v>
      </c>
      <c r="F50" s="17" t="s">
        <v>1733</v>
      </c>
      <c r="G50" s="17" t="s">
        <v>1733</v>
      </c>
      <c r="H50" s="17" t="s">
        <v>1733</v>
      </c>
      <c r="I50" s="17" t="s">
        <v>1733</v>
      </c>
      <c r="J50" s="17" t="s">
        <v>1733</v>
      </c>
      <c r="K50" s="17" t="s">
        <v>1733</v>
      </c>
      <c r="L50" s="17" t="s">
        <v>1733</v>
      </c>
    </row>
    <row r="51" spans="2:12" x14ac:dyDescent="0.2">
      <c r="B51" s="16" t="s">
        <v>31</v>
      </c>
      <c r="C51" s="10" t="s">
        <v>77</v>
      </c>
      <c r="D51" s="10" t="s">
        <v>31</v>
      </c>
      <c r="E51" s="8" t="s">
        <v>909</v>
      </c>
      <c r="F51" s="17" t="s">
        <v>1733</v>
      </c>
      <c r="G51" s="17" t="s">
        <v>1733</v>
      </c>
      <c r="H51" s="17" t="s">
        <v>1733</v>
      </c>
      <c r="I51" s="17" t="s">
        <v>1733</v>
      </c>
      <c r="J51" s="17" t="s">
        <v>1733</v>
      </c>
      <c r="K51" s="17" t="s">
        <v>1733</v>
      </c>
      <c r="L51" s="17" t="s">
        <v>1733</v>
      </c>
    </row>
    <row r="52" spans="2:12" x14ac:dyDescent="0.2">
      <c r="B52" s="16" t="s">
        <v>33</v>
      </c>
      <c r="C52" s="10" t="s">
        <v>77</v>
      </c>
      <c r="D52" s="10" t="s">
        <v>33</v>
      </c>
      <c r="E52" s="8" t="s">
        <v>910</v>
      </c>
      <c r="F52" s="17" t="s">
        <v>1733</v>
      </c>
      <c r="G52" s="17" t="s">
        <v>1733</v>
      </c>
      <c r="H52" s="17" t="s">
        <v>1733</v>
      </c>
      <c r="I52" s="17" t="s">
        <v>1733</v>
      </c>
      <c r="J52" s="17" t="s">
        <v>1733</v>
      </c>
      <c r="K52" s="17" t="s">
        <v>1733</v>
      </c>
      <c r="L52" s="17" t="s">
        <v>1733</v>
      </c>
    </row>
    <row r="53" spans="2:12" x14ac:dyDescent="0.2">
      <c r="B53" s="16" t="s">
        <v>21</v>
      </c>
      <c r="C53" s="10" t="s">
        <v>77</v>
      </c>
      <c r="D53" s="10" t="s">
        <v>21</v>
      </c>
      <c r="E53" s="8" t="s">
        <v>911</v>
      </c>
      <c r="F53" s="17" t="s">
        <v>1733</v>
      </c>
      <c r="G53" s="17" t="s">
        <v>1733</v>
      </c>
      <c r="H53" s="17" t="s">
        <v>1733</v>
      </c>
      <c r="I53" s="17" t="s">
        <v>1733</v>
      </c>
      <c r="J53" s="17" t="s">
        <v>1733</v>
      </c>
      <c r="K53" s="17" t="s">
        <v>1733</v>
      </c>
      <c r="L53" s="17" t="s">
        <v>1733</v>
      </c>
    </row>
  </sheetData>
  <printOptions gridLines="1" gridLinesSet="0"/>
  <pageMargins left="0" right="0" top="0" bottom="0" header="0" footer="0"/>
  <pageSetup paperSize="9" fitToHeight="0" orientation="portrait"/>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5"/>
  <dimension ref="A1:J53"/>
  <sheetViews>
    <sheetView workbookViewId="0">
      <pane xSplit="6" ySplit="13" topLeftCell="G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10" width="16.7109375" style="11" customWidth="1"/>
    <col min="11" max="16384" width="8.85546875" style="11"/>
  </cols>
  <sheetData>
    <row r="1" spans="1:10" ht="12" x14ac:dyDescent="0.2">
      <c r="A1" s="1" t="s">
        <v>912</v>
      </c>
      <c r="F1" s="12" t="s">
        <v>1734</v>
      </c>
    </row>
    <row r="5" spans="1:10" s="13" customFormat="1" x14ac:dyDescent="0.25"/>
    <row r="6" spans="1:10" s="13" customFormat="1" ht="56.25" x14ac:dyDescent="0.25">
      <c r="G6" s="6" t="s">
        <v>884</v>
      </c>
      <c r="H6" s="6"/>
      <c r="I6" s="6"/>
      <c r="J6" s="6" t="s">
        <v>885</v>
      </c>
    </row>
    <row r="7" spans="1:10" s="13" customFormat="1" ht="22.5" x14ac:dyDescent="0.25">
      <c r="G7" s="6" t="s">
        <v>913</v>
      </c>
      <c r="H7" s="6"/>
      <c r="I7" s="6"/>
      <c r="J7" s="6" t="s">
        <v>914</v>
      </c>
    </row>
    <row r="8" spans="1:10" s="13" customFormat="1" x14ac:dyDescent="0.25">
      <c r="G8" s="6" t="s">
        <v>9</v>
      </c>
      <c r="H8" s="6" t="s">
        <v>891</v>
      </c>
      <c r="I8" s="6" t="s">
        <v>892</v>
      </c>
      <c r="J8" s="6"/>
    </row>
    <row r="9" spans="1:10" hidden="1" x14ac:dyDescent="0.2">
      <c r="G9" s="10"/>
      <c r="H9" s="10" t="s">
        <v>9</v>
      </c>
      <c r="I9" s="10" t="s">
        <v>9</v>
      </c>
      <c r="J9" s="10"/>
    </row>
    <row r="10" spans="1:10" hidden="1" x14ac:dyDescent="0.2">
      <c r="G10" s="10" t="s">
        <v>9</v>
      </c>
      <c r="H10" s="10" t="s">
        <v>894</v>
      </c>
      <c r="I10" s="10" t="s">
        <v>894</v>
      </c>
      <c r="J10" s="10" t="s">
        <v>9</v>
      </c>
    </row>
    <row r="11" spans="1:10" hidden="1" x14ac:dyDescent="0.2">
      <c r="G11" s="10" t="s">
        <v>894</v>
      </c>
      <c r="H11" s="10" t="s">
        <v>122</v>
      </c>
      <c r="I11" s="10" t="s">
        <v>122</v>
      </c>
      <c r="J11" s="10" t="s">
        <v>895</v>
      </c>
    </row>
    <row r="12" spans="1:10" hidden="1" x14ac:dyDescent="0.2">
      <c r="G12" s="10" t="s">
        <v>122</v>
      </c>
      <c r="H12" s="10" t="s">
        <v>896</v>
      </c>
      <c r="I12" s="10" t="s">
        <v>618</v>
      </c>
      <c r="J12" s="10" t="s">
        <v>122</v>
      </c>
    </row>
    <row r="13" spans="1:10" x14ac:dyDescent="0.2">
      <c r="F13" s="7" t="s">
        <v>1732</v>
      </c>
      <c r="G13" s="8" t="s">
        <v>25</v>
      </c>
      <c r="H13" s="8" t="s">
        <v>28</v>
      </c>
      <c r="I13" s="8" t="s">
        <v>30</v>
      </c>
      <c r="J13" s="8" t="s">
        <v>35</v>
      </c>
    </row>
    <row r="14" spans="1:10" x14ac:dyDescent="0.2">
      <c r="B14" s="10" t="s">
        <v>849</v>
      </c>
      <c r="C14" s="10"/>
      <c r="D14" s="10"/>
      <c r="E14" s="10" t="s">
        <v>305</v>
      </c>
      <c r="F14" s="8" t="s">
        <v>154</v>
      </c>
      <c r="G14" s="23" t="str">
        <f>IF(SUM(G15,G23,G27,G31,G43)&lt;&gt;0,SUM(G15,G23,G27,G31,G43),"")</f>
        <v/>
      </c>
      <c r="H14" s="23" t="str">
        <f>IF(SUM(H15,H23,H27,H31,H43)&lt;&gt;0,SUM(H15,H23,H27,H31,H43),"")</f>
        <v/>
      </c>
      <c r="I14" s="23" t="str">
        <f>IF(SUM(I15,I23,I27,I31,I43)&lt;&gt;0,SUM(I15,I23,I27,I31,I43),"")</f>
        <v/>
      </c>
      <c r="J14" s="23" t="str">
        <f>IF(SUM(J15,J23,J27,J31,J43)&lt;&gt;0,SUM(J15,J23,J27,J31,J43),"")</f>
        <v/>
      </c>
    </row>
    <row r="15" spans="1:10" x14ac:dyDescent="0.2">
      <c r="B15" s="15" t="s">
        <v>26</v>
      </c>
      <c r="C15" s="10" t="s">
        <v>43</v>
      </c>
      <c r="D15" s="10" t="s">
        <v>305</v>
      </c>
      <c r="E15" s="10" t="s">
        <v>26</v>
      </c>
      <c r="F15" s="8" t="s">
        <v>2</v>
      </c>
      <c r="G15" s="23" t="str">
        <f>IF(SUM(G16:G18)&lt;&gt;0,SUM(G16:G18),"")</f>
        <v/>
      </c>
      <c r="H15" s="23" t="str">
        <f>IF(SUM(H16:H18)&lt;&gt;0,SUM(H16:H18),"")</f>
        <v/>
      </c>
      <c r="I15" s="23" t="str">
        <f>IF(SUM(I16:I18)&lt;&gt;0,SUM(I16:I18),"")</f>
        <v/>
      </c>
      <c r="J15" s="23" t="str">
        <f>IF(SUM(J16:J18)&lt;&gt;0,SUM(J16:J18),"")</f>
        <v/>
      </c>
    </row>
    <row r="16" spans="1:10" x14ac:dyDescent="0.2">
      <c r="B16" s="16" t="s">
        <v>31</v>
      </c>
      <c r="C16" s="10" t="s">
        <v>31</v>
      </c>
      <c r="D16" s="10" t="s">
        <v>305</v>
      </c>
      <c r="E16" s="10" t="s">
        <v>26</v>
      </c>
      <c r="F16" s="8" t="s">
        <v>7</v>
      </c>
      <c r="G16" s="24"/>
      <c r="H16" s="24"/>
      <c r="I16" s="24"/>
      <c r="J16" s="24"/>
    </row>
    <row r="17" spans="2:10" x14ac:dyDescent="0.2">
      <c r="B17" s="16" t="s">
        <v>33</v>
      </c>
      <c r="C17" s="10" t="s">
        <v>33</v>
      </c>
      <c r="D17" s="10" t="s">
        <v>305</v>
      </c>
      <c r="E17" s="10" t="s">
        <v>26</v>
      </c>
      <c r="F17" s="8" t="s">
        <v>22</v>
      </c>
      <c r="G17" s="24"/>
      <c r="H17" s="24"/>
      <c r="I17" s="24"/>
      <c r="J17" s="24"/>
    </row>
    <row r="18" spans="2:10" x14ac:dyDescent="0.2">
      <c r="B18" s="16" t="s">
        <v>21</v>
      </c>
      <c r="C18" s="10" t="s">
        <v>21</v>
      </c>
      <c r="D18" s="10" t="s">
        <v>305</v>
      </c>
      <c r="E18" s="10" t="s">
        <v>26</v>
      </c>
      <c r="F18" s="8" t="s">
        <v>25</v>
      </c>
      <c r="G18" s="24"/>
      <c r="H18" s="24"/>
      <c r="I18" s="24"/>
      <c r="J18" s="24"/>
    </row>
    <row r="19" spans="2:10" x14ac:dyDescent="0.2">
      <c r="B19" s="15" t="s">
        <v>36</v>
      </c>
      <c r="C19" s="10" t="s">
        <v>43</v>
      </c>
      <c r="D19" s="10" t="s">
        <v>305</v>
      </c>
      <c r="E19" s="10" t="s">
        <v>36</v>
      </c>
      <c r="F19" s="8" t="s">
        <v>295</v>
      </c>
      <c r="G19" s="17" t="s">
        <v>1733</v>
      </c>
      <c r="H19" s="17" t="s">
        <v>1733</v>
      </c>
      <c r="I19" s="17" t="s">
        <v>1733</v>
      </c>
      <c r="J19" s="17" t="s">
        <v>1733</v>
      </c>
    </row>
    <row r="20" spans="2:10" x14ac:dyDescent="0.2">
      <c r="B20" s="16" t="s">
        <v>31</v>
      </c>
      <c r="C20" s="10" t="s">
        <v>31</v>
      </c>
      <c r="D20" s="10" t="s">
        <v>305</v>
      </c>
      <c r="E20" s="10" t="s">
        <v>36</v>
      </c>
      <c r="F20" s="8" t="s">
        <v>898</v>
      </c>
      <c r="G20" s="17" t="s">
        <v>1733</v>
      </c>
      <c r="H20" s="17" t="s">
        <v>1733</v>
      </c>
      <c r="I20" s="17" t="s">
        <v>1733</v>
      </c>
      <c r="J20" s="17" t="s">
        <v>1733</v>
      </c>
    </row>
    <row r="21" spans="2:10" x14ac:dyDescent="0.2">
      <c r="B21" s="16" t="s">
        <v>33</v>
      </c>
      <c r="C21" s="10" t="s">
        <v>33</v>
      </c>
      <c r="D21" s="10" t="s">
        <v>305</v>
      </c>
      <c r="E21" s="10" t="s">
        <v>36</v>
      </c>
      <c r="F21" s="8" t="s">
        <v>899</v>
      </c>
      <c r="G21" s="17" t="s">
        <v>1733</v>
      </c>
      <c r="H21" s="17" t="s">
        <v>1733</v>
      </c>
      <c r="I21" s="17" t="s">
        <v>1733</v>
      </c>
      <c r="J21" s="17" t="s">
        <v>1733</v>
      </c>
    </row>
    <row r="22" spans="2:10" x14ac:dyDescent="0.2">
      <c r="B22" s="16" t="s">
        <v>21</v>
      </c>
      <c r="C22" s="10" t="s">
        <v>21</v>
      </c>
      <c r="D22" s="10" t="s">
        <v>305</v>
      </c>
      <c r="E22" s="10" t="s">
        <v>36</v>
      </c>
      <c r="F22" s="8" t="s">
        <v>900</v>
      </c>
      <c r="G22" s="17" t="s">
        <v>1733</v>
      </c>
      <c r="H22" s="17" t="s">
        <v>1733</v>
      </c>
      <c r="I22" s="17" t="s">
        <v>1733</v>
      </c>
      <c r="J22" s="17" t="s">
        <v>1733</v>
      </c>
    </row>
    <row r="23" spans="2:10" x14ac:dyDescent="0.2">
      <c r="B23" s="15" t="s">
        <v>42</v>
      </c>
      <c r="C23" s="10" t="s">
        <v>43</v>
      </c>
      <c r="D23" s="10" t="s">
        <v>305</v>
      </c>
      <c r="E23" s="10" t="s">
        <v>42</v>
      </c>
      <c r="F23" s="8" t="s">
        <v>901</v>
      </c>
      <c r="G23" s="23" t="str">
        <f>IF(SUM(G24:G26)&lt;&gt;0,SUM(G24:G26),"")</f>
        <v/>
      </c>
      <c r="H23" s="23" t="str">
        <f>IF(SUM(H24:H26)&lt;&gt;0,SUM(H24:H26),"")</f>
        <v/>
      </c>
      <c r="I23" s="23" t="str">
        <f>IF(SUM(I24:I26)&lt;&gt;0,SUM(I24:I26),"")</f>
        <v/>
      </c>
      <c r="J23" s="23" t="str">
        <f>IF(SUM(J24:J26)&lt;&gt;0,SUM(J24:J26),"")</f>
        <v/>
      </c>
    </row>
    <row r="24" spans="2:10" x14ac:dyDescent="0.2">
      <c r="B24" s="16" t="s">
        <v>31</v>
      </c>
      <c r="C24" s="10" t="s">
        <v>31</v>
      </c>
      <c r="D24" s="10" t="s">
        <v>305</v>
      </c>
      <c r="E24" s="10" t="s">
        <v>42</v>
      </c>
      <c r="F24" s="8" t="s">
        <v>902</v>
      </c>
      <c r="G24" s="24"/>
      <c r="H24" s="24"/>
      <c r="I24" s="24"/>
      <c r="J24" s="24"/>
    </row>
    <row r="25" spans="2:10" x14ac:dyDescent="0.2">
      <c r="B25" s="16" t="s">
        <v>33</v>
      </c>
      <c r="C25" s="10" t="s">
        <v>33</v>
      </c>
      <c r="D25" s="10" t="s">
        <v>305</v>
      </c>
      <c r="E25" s="10" t="s">
        <v>42</v>
      </c>
      <c r="F25" s="8" t="s">
        <v>903</v>
      </c>
      <c r="G25" s="24"/>
      <c r="H25" s="24"/>
      <c r="I25" s="24"/>
      <c r="J25" s="24"/>
    </row>
    <row r="26" spans="2:10" x14ac:dyDescent="0.2">
      <c r="B26" s="16" t="s">
        <v>21</v>
      </c>
      <c r="C26" s="10" t="s">
        <v>21</v>
      </c>
      <c r="D26" s="10" t="s">
        <v>305</v>
      </c>
      <c r="E26" s="10" t="s">
        <v>42</v>
      </c>
      <c r="F26" s="8" t="s">
        <v>904</v>
      </c>
      <c r="G26" s="24"/>
      <c r="H26" s="24"/>
      <c r="I26" s="24"/>
      <c r="J26" s="24"/>
    </row>
    <row r="27" spans="2:10" x14ac:dyDescent="0.2">
      <c r="B27" s="15" t="s">
        <v>48</v>
      </c>
      <c r="C27" s="10" t="s">
        <v>43</v>
      </c>
      <c r="D27" s="10" t="s">
        <v>305</v>
      </c>
      <c r="E27" s="10" t="s">
        <v>48</v>
      </c>
      <c r="F27" s="8" t="s">
        <v>28</v>
      </c>
      <c r="G27" s="23" t="str">
        <f>IF(G29+G30&lt;&gt;0,G29+G30,"")</f>
        <v/>
      </c>
      <c r="H27" s="23" t="str">
        <f>IF(H29+H30&lt;&gt;0,H29+H30,"")</f>
        <v/>
      </c>
      <c r="I27" s="23" t="str">
        <f>IF(I29+I30&lt;&gt;0,I29+I30,"")</f>
        <v/>
      </c>
      <c r="J27" s="23" t="str">
        <f>IF(J29+J30&lt;&gt;0,J29+J30,"")</f>
        <v/>
      </c>
    </row>
    <row r="28" spans="2:10" x14ac:dyDescent="0.2">
      <c r="B28" s="16" t="s">
        <v>31</v>
      </c>
      <c r="C28" s="10" t="s">
        <v>31</v>
      </c>
      <c r="D28" s="10" t="s">
        <v>305</v>
      </c>
      <c r="E28" s="10" t="s">
        <v>48</v>
      </c>
      <c r="F28" s="8" t="s">
        <v>30</v>
      </c>
      <c r="G28" s="17" t="s">
        <v>1733</v>
      </c>
      <c r="H28" s="17" t="s">
        <v>1733</v>
      </c>
      <c r="I28" s="17" t="s">
        <v>1733</v>
      </c>
      <c r="J28" s="17" t="s">
        <v>1733</v>
      </c>
    </row>
    <row r="29" spans="2:10" x14ac:dyDescent="0.2">
      <c r="B29" s="16" t="s">
        <v>33</v>
      </c>
      <c r="C29" s="10" t="s">
        <v>33</v>
      </c>
      <c r="D29" s="10" t="s">
        <v>305</v>
      </c>
      <c r="E29" s="10" t="s">
        <v>48</v>
      </c>
      <c r="F29" s="8" t="s">
        <v>32</v>
      </c>
      <c r="G29" s="24"/>
      <c r="H29" s="24"/>
      <c r="I29" s="24"/>
      <c r="J29" s="24"/>
    </row>
    <row r="30" spans="2:10" x14ac:dyDescent="0.2">
      <c r="B30" s="16" t="s">
        <v>21</v>
      </c>
      <c r="C30" s="10" t="s">
        <v>21</v>
      </c>
      <c r="D30" s="10" t="s">
        <v>305</v>
      </c>
      <c r="E30" s="10" t="s">
        <v>48</v>
      </c>
      <c r="F30" s="8" t="s">
        <v>34</v>
      </c>
      <c r="G30" s="24"/>
      <c r="H30" s="24"/>
      <c r="I30" s="24"/>
      <c r="J30" s="24"/>
    </row>
    <row r="31" spans="2:10" x14ac:dyDescent="0.2">
      <c r="B31" s="15" t="s">
        <v>53</v>
      </c>
      <c r="C31" s="10" t="s">
        <v>43</v>
      </c>
      <c r="D31" s="10" t="s">
        <v>305</v>
      </c>
      <c r="E31" s="10" t="s">
        <v>53</v>
      </c>
      <c r="F31" s="8" t="s">
        <v>37</v>
      </c>
      <c r="G31" s="23" t="str">
        <f>IF(SUM(G32:G34)&lt;&gt;0,SUM(G32:G34),"")</f>
        <v/>
      </c>
      <c r="H31" s="23" t="str">
        <f>IF(SUM(H32:H34)&lt;&gt;0,SUM(H32:H34),"")</f>
        <v/>
      </c>
      <c r="I31" s="23" t="str">
        <f>IF(SUM(I32:I34)&lt;&gt;0,SUM(I32:I34),"")</f>
        <v/>
      </c>
      <c r="J31" s="23" t="str">
        <f>IF(SUM(J32:J34)&lt;&gt;0,SUM(J32:J34),"")</f>
        <v/>
      </c>
    </row>
    <row r="32" spans="2:10" x14ac:dyDescent="0.2">
      <c r="B32" s="16" t="s">
        <v>31</v>
      </c>
      <c r="C32" s="10" t="s">
        <v>31</v>
      </c>
      <c r="D32" s="10" t="s">
        <v>305</v>
      </c>
      <c r="E32" s="10" t="s">
        <v>53</v>
      </c>
      <c r="F32" s="8" t="s">
        <v>38</v>
      </c>
      <c r="G32" s="24"/>
      <c r="H32" s="24"/>
      <c r="I32" s="24"/>
      <c r="J32" s="24"/>
    </row>
    <row r="33" spans="2:10" x14ac:dyDescent="0.2">
      <c r="B33" s="16" t="s">
        <v>33</v>
      </c>
      <c r="C33" s="10" t="s">
        <v>33</v>
      </c>
      <c r="D33" s="10" t="s">
        <v>305</v>
      </c>
      <c r="E33" s="10" t="s">
        <v>53</v>
      </c>
      <c r="F33" s="8" t="s">
        <v>39</v>
      </c>
      <c r="G33" s="24"/>
      <c r="H33" s="24"/>
      <c r="I33" s="24"/>
      <c r="J33" s="24"/>
    </row>
    <row r="34" spans="2:10" x14ac:dyDescent="0.2">
      <c r="B34" s="16" t="s">
        <v>21</v>
      </c>
      <c r="C34" s="10" t="s">
        <v>21</v>
      </c>
      <c r="D34" s="10" t="s">
        <v>305</v>
      </c>
      <c r="E34" s="10" t="s">
        <v>53</v>
      </c>
      <c r="F34" s="8" t="s">
        <v>40</v>
      </c>
      <c r="G34" s="24"/>
      <c r="H34" s="24"/>
      <c r="I34" s="24"/>
      <c r="J34" s="24"/>
    </row>
    <row r="35" spans="2:10" x14ac:dyDescent="0.2">
      <c r="B35" s="15" t="s">
        <v>58</v>
      </c>
      <c r="C35" s="10" t="s">
        <v>43</v>
      </c>
      <c r="D35" s="10" t="s">
        <v>305</v>
      </c>
      <c r="E35" s="10" t="s">
        <v>58</v>
      </c>
      <c r="F35" s="8" t="s">
        <v>879</v>
      </c>
      <c r="G35" s="17" t="s">
        <v>1733</v>
      </c>
      <c r="H35" s="17" t="s">
        <v>1733</v>
      </c>
      <c r="I35" s="17" t="s">
        <v>1733</v>
      </c>
      <c r="J35" s="17" t="s">
        <v>1733</v>
      </c>
    </row>
    <row r="36" spans="2:10" x14ac:dyDescent="0.2">
      <c r="B36" s="16" t="s">
        <v>31</v>
      </c>
      <c r="C36" s="10" t="s">
        <v>31</v>
      </c>
      <c r="D36" s="10" t="s">
        <v>305</v>
      </c>
      <c r="E36" s="10" t="s">
        <v>58</v>
      </c>
      <c r="F36" s="8" t="s">
        <v>202</v>
      </c>
      <c r="G36" s="17" t="s">
        <v>1733</v>
      </c>
      <c r="H36" s="17" t="s">
        <v>1733</v>
      </c>
      <c r="I36" s="17" t="s">
        <v>1733</v>
      </c>
      <c r="J36" s="17" t="s">
        <v>1733</v>
      </c>
    </row>
    <row r="37" spans="2:10" x14ac:dyDescent="0.2">
      <c r="B37" s="16" t="s">
        <v>33</v>
      </c>
      <c r="C37" s="10" t="s">
        <v>33</v>
      </c>
      <c r="D37" s="10" t="s">
        <v>305</v>
      </c>
      <c r="E37" s="10" t="s">
        <v>58</v>
      </c>
      <c r="F37" s="8" t="s">
        <v>880</v>
      </c>
      <c r="G37" s="17" t="s">
        <v>1733</v>
      </c>
      <c r="H37" s="17" t="s">
        <v>1733</v>
      </c>
      <c r="I37" s="17" t="s">
        <v>1733</v>
      </c>
      <c r="J37" s="17" t="s">
        <v>1733</v>
      </c>
    </row>
    <row r="38" spans="2:10" x14ac:dyDescent="0.2">
      <c r="B38" s="16" t="s">
        <v>21</v>
      </c>
      <c r="C38" s="10" t="s">
        <v>21</v>
      </c>
      <c r="D38" s="10" t="s">
        <v>305</v>
      </c>
      <c r="E38" s="10" t="s">
        <v>58</v>
      </c>
      <c r="F38" s="8" t="s">
        <v>205</v>
      </c>
      <c r="G38" s="17" t="s">
        <v>1733</v>
      </c>
      <c r="H38" s="17" t="s">
        <v>1733</v>
      </c>
      <c r="I38" s="17" t="s">
        <v>1733</v>
      </c>
      <c r="J38" s="17" t="s">
        <v>1733</v>
      </c>
    </row>
    <row r="39" spans="2:10" x14ac:dyDescent="0.2">
      <c r="B39" s="15" t="s">
        <v>63</v>
      </c>
      <c r="C39" s="10" t="s">
        <v>43</v>
      </c>
      <c r="D39" s="10" t="s">
        <v>305</v>
      </c>
      <c r="E39" s="10" t="s">
        <v>63</v>
      </c>
      <c r="F39" s="8" t="s">
        <v>513</v>
      </c>
      <c r="G39" s="17" t="s">
        <v>1733</v>
      </c>
      <c r="H39" s="17" t="s">
        <v>1733</v>
      </c>
      <c r="I39" s="17" t="s">
        <v>1733</v>
      </c>
      <c r="J39" s="17" t="s">
        <v>1733</v>
      </c>
    </row>
    <row r="40" spans="2:10" x14ac:dyDescent="0.2">
      <c r="B40" s="16" t="s">
        <v>31</v>
      </c>
      <c r="C40" s="10" t="s">
        <v>31</v>
      </c>
      <c r="D40" s="10" t="s">
        <v>305</v>
      </c>
      <c r="E40" s="10" t="s">
        <v>63</v>
      </c>
      <c r="F40" s="8" t="s">
        <v>881</v>
      </c>
      <c r="G40" s="17" t="s">
        <v>1733</v>
      </c>
      <c r="H40" s="17" t="s">
        <v>1733</v>
      </c>
      <c r="I40" s="17" t="s">
        <v>1733</v>
      </c>
      <c r="J40" s="17" t="s">
        <v>1733</v>
      </c>
    </row>
    <row r="41" spans="2:10" x14ac:dyDescent="0.2">
      <c r="B41" s="16" t="s">
        <v>33</v>
      </c>
      <c r="C41" s="10" t="s">
        <v>33</v>
      </c>
      <c r="D41" s="10" t="s">
        <v>305</v>
      </c>
      <c r="E41" s="10" t="s">
        <v>63</v>
      </c>
      <c r="F41" s="8" t="s">
        <v>882</v>
      </c>
      <c r="G41" s="17" t="s">
        <v>1733</v>
      </c>
      <c r="H41" s="17" t="s">
        <v>1733</v>
      </c>
      <c r="I41" s="17" t="s">
        <v>1733</v>
      </c>
      <c r="J41" s="17" t="s">
        <v>1733</v>
      </c>
    </row>
    <row r="42" spans="2:10" x14ac:dyDescent="0.2">
      <c r="B42" s="16" t="s">
        <v>21</v>
      </c>
      <c r="C42" s="10" t="s">
        <v>21</v>
      </c>
      <c r="D42" s="10" t="s">
        <v>305</v>
      </c>
      <c r="E42" s="10" t="s">
        <v>63</v>
      </c>
      <c r="F42" s="8" t="s">
        <v>219</v>
      </c>
      <c r="G42" s="17" t="s">
        <v>1733</v>
      </c>
      <c r="H42" s="17" t="s">
        <v>1733</v>
      </c>
      <c r="I42" s="17" t="s">
        <v>1733</v>
      </c>
      <c r="J42" s="17" t="s">
        <v>1733</v>
      </c>
    </row>
    <row r="43" spans="2:10" x14ac:dyDescent="0.2">
      <c r="B43" s="15" t="s">
        <v>68</v>
      </c>
      <c r="C43" s="10" t="s">
        <v>293</v>
      </c>
      <c r="D43" s="10" t="s">
        <v>305</v>
      </c>
      <c r="E43" s="10" t="s">
        <v>68</v>
      </c>
      <c r="F43" s="8" t="s">
        <v>905</v>
      </c>
      <c r="G43" s="23" t="str">
        <f>IF(G44+G45&lt;&gt;0,G44+G45,"")</f>
        <v/>
      </c>
      <c r="H43" s="23" t="str">
        <f>IF(H44+H45&lt;&gt;0,H44+H45,"")</f>
        <v/>
      </c>
      <c r="I43" s="23" t="str">
        <f>IF(I44+I45&lt;&gt;0,I44+I45,"")</f>
        <v/>
      </c>
      <c r="J43" s="23" t="str">
        <f>IF(J44+J45&lt;&gt;0,J44+J45,"")</f>
        <v/>
      </c>
    </row>
    <row r="44" spans="2:10" x14ac:dyDescent="0.2">
      <c r="B44" s="16" t="s">
        <v>33</v>
      </c>
      <c r="C44" s="10" t="s">
        <v>33</v>
      </c>
      <c r="D44" s="10" t="s">
        <v>305</v>
      </c>
      <c r="E44" s="10" t="s">
        <v>68</v>
      </c>
      <c r="F44" s="8" t="s">
        <v>906</v>
      </c>
      <c r="G44" s="24"/>
      <c r="H44" s="24"/>
      <c r="I44" s="24"/>
      <c r="J44" s="24"/>
    </row>
    <row r="45" spans="2:10" x14ac:dyDescent="0.2">
      <c r="B45" s="16" t="s">
        <v>21</v>
      </c>
      <c r="C45" s="10" t="s">
        <v>21</v>
      </c>
      <c r="D45" s="10" t="s">
        <v>305</v>
      </c>
      <c r="E45" s="10" t="s">
        <v>68</v>
      </c>
      <c r="F45" s="8" t="s">
        <v>907</v>
      </c>
      <c r="G45" s="24"/>
      <c r="H45" s="24"/>
      <c r="I45" s="24"/>
      <c r="J45" s="24"/>
    </row>
    <row r="46" spans="2:10" x14ac:dyDescent="0.2">
      <c r="B46" s="15" t="s">
        <v>72</v>
      </c>
      <c r="C46" s="10" t="s">
        <v>43</v>
      </c>
      <c r="D46" s="10" t="s">
        <v>305</v>
      </c>
      <c r="E46" s="10" t="s">
        <v>72</v>
      </c>
      <c r="F46" s="8" t="s">
        <v>69</v>
      </c>
      <c r="G46" s="17" t="s">
        <v>1733</v>
      </c>
      <c r="H46" s="17" t="s">
        <v>1733</v>
      </c>
      <c r="I46" s="17" t="s">
        <v>1733</v>
      </c>
      <c r="J46" s="17" t="s">
        <v>1733</v>
      </c>
    </row>
    <row r="47" spans="2:10" x14ac:dyDescent="0.2">
      <c r="B47" s="16" t="s">
        <v>31</v>
      </c>
      <c r="C47" s="10" t="s">
        <v>31</v>
      </c>
      <c r="D47" s="10" t="s">
        <v>305</v>
      </c>
      <c r="E47" s="10" t="s">
        <v>72</v>
      </c>
      <c r="F47" s="8" t="s">
        <v>156</v>
      </c>
      <c r="G47" s="17" t="s">
        <v>1733</v>
      </c>
      <c r="H47" s="17" t="s">
        <v>1733</v>
      </c>
      <c r="I47" s="17" t="s">
        <v>1733</v>
      </c>
      <c r="J47" s="17" t="s">
        <v>1733</v>
      </c>
    </row>
    <row r="48" spans="2:10" x14ac:dyDescent="0.2">
      <c r="B48" s="16" t="s">
        <v>33</v>
      </c>
      <c r="C48" s="10" t="s">
        <v>33</v>
      </c>
      <c r="D48" s="10" t="s">
        <v>305</v>
      </c>
      <c r="E48" s="10" t="s">
        <v>72</v>
      </c>
      <c r="F48" s="8" t="s">
        <v>70</v>
      </c>
      <c r="G48" s="17" t="s">
        <v>1733</v>
      </c>
      <c r="H48" s="17" t="s">
        <v>1733</v>
      </c>
      <c r="I48" s="17" t="s">
        <v>1733</v>
      </c>
      <c r="J48" s="17" t="s">
        <v>1733</v>
      </c>
    </row>
    <row r="49" spans="2:10" x14ac:dyDescent="0.2">
      <c r="B49" s="16" t="s">
        <v>21</v>
      </c>
      <c r="C49" s="10" t="s">
        <v>21</v>
      </c>
      <c r="D49" s="10" t="s">
        <v>305</v>
      </c>
      <c r="E49" s="10" t="s">
        <v>72</v>
      </c>
      <c r="F49" s="8" t="s">
        <v>71</v>
      </c>
      <c r="G49" s="17" t="s">
        <v>1733</v>
      </c>
      <c r="H49" s="17" t="s">
        <v>1733</v>
      </c>
      <c r="I49" s="17" t="s">
        <v>1733</v>
      </c>
      <c r="J49" s="17" t="s">
        <v>1733</v>
      </c>
    </row>
    <row r="50" spans="2:10" x14ac:dyDescent="0.2">
      <c r="B50" s="15" t="s">
        <v>77</v>
      </c>
      <c r="C50" s="10" t="s">
        <v>43</v>
      </c>
      <c r="D50" s="10" t="s">
        <v>305</v>
      </c>
      <c r="E50" s="10" t="s">
        <v>77</v>
      </c>
      <c r="F50" s="8" t="s">
        <v>908</v>
      </c>
      <c r="G50" s="17" t="s">
        <v>1733</v>
      </c>
      <c r="H50" s="17" t="s">
        <v>1733</v>
      </c>
      <c r="I50" s="17" t="s">
        <v>1733</v>
      </c>
      <c r="J50" s="17" t="s">
        <v>1733</v>
      </c>
    </row>
    <row r="51" spans="2:10" x14ac:dyDescent="0.2">
      <c r="B51" s="16" t="s">
        <v>31</v>
      </c>
      <c r="C51" s="10" t="s">
        <v>31</v>
      </c>
      <c r="D51" s="10" t="s">
        <v>305</v>
      </c>
      <c r="E51" s="10" t="s">
        <v>77</v>
      </c>
      <c r="F51" s="8" t="s">
        <v>909</v>
      </c>
      <c r="G51" s="17" t="s">
        <v>1733</v>
      </c>
      <c r="H51" s="17" t="s">
        <v>1733</v>
      </c>
      <c r="I51" s="17" t="s">
        <v>1733</v>
      </c>
      <c r="J51" s="17" t="s">
        <v>1733</v>
      </c>
    </row>
    <row r="52" spans="2:10" x14ac:dyDescent="0.2">
      <c r="B52" s="16" t="s">
        <v>33</v>
      </c>
      <c r="C52" s="10" t="s">
        <v>33</v>
      </c>
      <c r="D52" s="10" t="s">
        <v>305</v>
      </c>
      <c r="E52" s="10" t="s">
        <v>77</v>
      </c>
      <c r="F52" s="8" t="s">
        <v>910</v>
      </c>
      <c r="G52" s="17" t="s">
        <v>1733</v>
      </c>
      <c r="H52" s="17" t="s">
        <v>1733</v>
      </c>
      <c r="I52" s="17" t="s">
        <v>1733</v>
      </c>
      <c r="J52" s="17" t="s">
        <v>1733</v>
      </c>
    </row>
    <row r="53" spans="2:10" x14ac:dyDescent="0.2">
      <c r="B53" s="16" t="s">
        <v>21</v>
      </c>
      <c r="C53" s="10" t="s">
        <v>21</v>
      </c>
      <c r="D53" s="10" t="s">
        <v>305</v>
      </c>
      <c r="E53" s="10" t="s">
        <v>77</v>
      </c>
      <c r="F53" s="8" t="s">
        <v>911</v>
      </c>
      <c r="G53" s="17" t="s">
        <v>1733</v>
      </c>
      <c r="H53" s="17" t="s">
        <v>1733</v>
      </c>
      <c r="I53" s="17" t="s">
        <v>1733</v>
      </c>
      <c r="J53" s="17" t="s">
        <v>1733</v>
      </c>
    </row>
  </sheetData>
  <printOptions gridLines="1" gridLinesSet="0"/>
  <pageMargins left="0" right="0" top="0" bottom="0" header="0" footer="0"/>
  <pageSetup paperSize="9" fitToHeight="0" orientation="portrait"/>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6">
    <tabColor indexed="23"/>
  </sheetPr>
  <dimension ref="A1:H43"/>
  <sheetViews>
    <sheetView workbookViewId="0">
      <pane xSplit="6" ySplit="11" topLeftCell="G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5.14062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915</v>
      </c>
      <c r="F1" s="12" t="s">
        <v>1734</v>
      </c>
    </row>
    <row r="5" spans="1:8" s="13" customFormat="1" x14ac:dyDescent="0.25"/>
    <row r="6" spans="1:8" s="13" customFormat="1" x14ac:dyDescent="0.25">
      <c r="G6" s="6" t="s">
        <v>276</v>
      </c>
      <c r="H6" s="6"/>
    </row>
    <row r="7" spans="1:8" s="13" customFormat="1" x14ac:dyDescent="0.25">
      <c r="G7" s="6" t="s">
        <v>289</v>
      </c>
      <c r="H7" s="6" t="s">
        <v>303</v>
      </c>
    </row>
    <row r="8" spans="1:8" hidden="1" x14ac:dyDescent="0.2">
      <c r="G8" s="10" t="s">
        <v>277</v>
      </c>
      <c r="H8" s="10" t="s">
        <v>277</v>
      </c>
    </row>
    <row r="9" spans="1:8" hidden="1" x14ac:dyDescent="0.2">
      <c r="G9" s="10" t="s">
        <v>289</v>
      </c>
      <c r="H9" s="10" t="s">
        <v>303</v>
      </c>
    </row>
    <row r="10" spans="1:8" hidden="1" x14ac:dyDescent="0.2">
      <c r="G10" s="10" t="s">
        <v>291</v>
      </c>
      <c r="H10" s="10" t="s">
        <v>291</v>
      </c>
    </row>
    <row r="11" spans="1:8" x14ac:dyDescent="0.2">
      <c r="F11" s="7" t="s">
        <v>1732</v>
      </c>
      <c r="G11" s="8" t="s">
        <v>2</v>
      </c>
      <c r="H11" s="8" t="s">
        <v>7</v>
      </c>
    </row>
    <row r="12" spans="1:8" x14ac:dyDescent="0.2">
      <c r="B12" s="10" t="s">
        <v>916</v>
      </c>
      <c r="C12" s="10"/>
      <c r="D12" s="10" t="s">
        <v>330</v>
      </c>
      <c r="E12" s="10" t="s">
        <v>29</v>
      </c>
      <c r="F12" s="8" t="s">
        <v>2</v>
      </c>
      <c r="G12" s="24"/>
      <c r="H12" s="24"/>
    </row>
    <row r="13" spans="1:8" x14ac:dyDescent="0.2">
      <c r="B13" s="15" t="s">
        <v>917</v>
      </c>
      <c r="C13" s="10" t="s">
        <v>330</v>
      </c>
      <c r="D13" s="10" t="s">
        <v>29</v>
      </c>
      <c r="E13" s="10" t="s">
        <v>681</v>
      </c>
      <c r="F13" s="8" t="s">
        <v>507</v>
      </c>
      <c r="G13" s="24"/>
      <c r="H13" s="24"/>
    </row>
    <row r="14" spans="1:8" x14ac:dyDescent="0.2">
      <c r="B14" s="10" t="s">
        <v>33</v>
      </c>
      <c r="C14" s="10"/>
      <c r="D14" s="10"/>
      <c r="E14" s="10" t="s">
        <v>33</v>
      </c>
      <c r="F14" s="8" t="s">
        <v>7</v>
      </c>
      <c r="G14" s="23" t="str">
        <f>IF(G15+G16+G17+G18+G19&lt;&gt;0,G15+G16+G17+G18+G19,"")</f>
        <v/>
      </c>
      <c r="H14" s="23" t="str">
        <f>IF(H15+H16+H17+H18+H19&lt;&gt;0,H15+H16+H17+H18+H19,"")</f>
        <v/>
      </c>
    </row>
    <row r="15" spans="1:8" x14ac:dyDescent="0.2">
      <c r="B15" s="15" t="s">
        <v>19</v>
      </c>
      <c r="C15" s="10"/>
      <c r="D15" s="10" t="s">
        <v>19</v>
      </c>
      <c r="E15" s="10" t="s">
        <v>33</v>
      </c>
      <c r="F15" s="8" t="s">
        <v>22</v>
      </c>
      <c r="G15" s="24"/>
      <c r="H15" s="24"/>
    </row>
    <row r="16" spans="1:8" x14ac:dyDescent="0.2">
      <c r="B16" s="15" t="s">
        <v>484</v>
      </c>
      <c r="C16" s="10"/>
      <c r="D16" s="10" t="s">
        <v>484</v>
      </c>
      <c r="E16" s="10" t="s">
        <v>33</v>
      </c>
      <c r="F16" s="8" t="s">
        <v>25</v>
      </c>
      <c r="G16" s="24"/>
      <c r="H16" s="24"/>
    </row>
    <row r="17" spans="2:8" x14ac:dyDescent="0.2">
      <c r="B17" s="15" t="s">
        <v>24</v>
      </c>
      <c r="C17" s="10"/>
      <c r="D17" s="10" t="s">
        <v>24</v>
      </c>
      <c r="E17" s="10" t="s">
        <v>33</v>
      </c>
      <c r="F17" s="8" t="s">
        <v>28</v>
      </c>
      <c r="G17" s="24"/>
      <c r="H17" s="24"/>
    </row>
    <row r="18" spans="2:8" x14ac:dyDescent="0.2">
      <c r="B18" s="15" t="s">
        <v>485</v>
      </c>
      <c r="C18" s="10"/>
      <c r="D18" s="10" t="s">
        <v>481</v>
      </c>
      <c r="E18" s="10" t="s">
        <v>33</v>
      </c>
      <c r="F18" s="8" t="s">
        <v>30</v>
      </c>
      <c r="G18" s="24"/>
      <c r="H18" s="24"/>
    </row>
    <row r="19" spans="2:8" x14ac:dyDescent="0.2">
      <c r="B19" s="15" t="s">
        <v>483</v>
      </c>
      <c r="C19" s="10"/>
      <c r="D19" s="10" t="s">
        <v>483</v>
      </c>
      <c r="E19" s="10" t="s">
        <v>33</v>
      </c>
      <c r="F19" s="8" t="s">
        <v>32</v>
      </c>
      <c r="G19" s="24"/>
      <c r="H19" s="24"/>
    </row>
    <row r="20" spans="2:8" x14ac:dyDescent="0.2">
      <c r="B20" s="10" t="s">
        <v>21</v>
      </c>
      <c r="C20" s="10"/>
      <c r="D20" s="10"/>
      <c r="E20" s="10" t="s">
        <v>21</v>
      </c>
      <c r="F20" s="8" t="s">
        <v>34</v>
      </c>
      <c r="G20" s="23" t="str">
        <f>IF(G21+G22+G23+G24+G25+G26&lt;&gt;0,G21+G22+G23+G24+G25+G26,"")</f>
        <v/>
      </c>
      <c r="H20" s="23" t="str">
        <f>IF(H21+H22+H23+H24+H25+H26&lt;&gt;0,H21+H22+H23+H24+H25+H26,"")</f>
        <v/>
      </c>
    </row>
    <row r="21" spans="2:8" x14ac:dyDescent="0.2">
      <c r="B21" s="15" t="s">
        <v>19</v>
      </c>
      <c r="C21" s="10"/>
      <c r="D21" s="10" t="s">
        <v>19</v>
      </c>
      <c r="E21" s="10" t="s">
        <v>21</v>
      </c>
      <c r="F21" s="8" t="s">
        <v>35</v>
      </c>
      <c r="G21" s="24"/>
      <c r="H21" s="24"/>
    </row>
    <row r="22" spans="2:8" x14ac:dyDescent="0.2">
      <c r="B22" s="15" t="s">
        <v>484</v>
      </c>
      <c r="C22" s="10"/>
      <c r="D22" s="10" t="s">
        <v>484</v>
      </c>
      <c r="E22" s="10" t="s">
        <v>21</v>
      </c>
      <c r="F22" s="8" t="s">
        <v>49</v>
      </c>
      <c r="G22" s="24"/>
      <c r="H22" s="24"/>
    </row>
    <row r="23" spans="2:8" x14ac:dyDescent="0.2">
      <c r="B23" s="15" t="s">
        <v>24</v>
      </c>
      <c r="C23" s="10"/>
      <c r="D23" s="10" t="s">
        <v>24</v>
      </c>
      <c r="E23" s="10" t="s">
        <v>21</v>
      </c>
      <c r="F23" s="8" t="s">
        <v>50</v>
      </c>
      <c r="G23" s="24"/>
      <c r="H23" s="24"/>
    </row>
    <row r="24" spans="2:8" x14ac:dyDescent="0.2">
      <c r="B24" s="15" t="s">
        <v>485</v>
      </c>
      <c r="C24" s="10"/>
      <c r="D24" s="10" t="s">
        <v>481</v>
      </c>
      <c r="E24" s="10" t="s">
        <v>21</v>
      </c>
      <c r="F24" s="8" t="s">
        <v>51</v>
      </c>
      <c r="G24" s="24"/>
      <c r="H24" s="24"/>
    </row>
    <row r="25" spans="2:8" x14ac:dyDescent="0.2">
      <c r="B25" s="15" t="s">
        <v>483</v>
      </c>
      <c r="C25" s="10"/>
      <c r="D25" s="10" t="s">
        <v>483</v>
      </c>
      <c r="E25" s="10" t="s">
        <v>21</v>
      </c>
      <c r="F25" s="8" t="s">
        <v>52</v>
      </c>
      <c r="G25" s="24"/>
      <c r="H25" s="24"/>
    </row>
    <row r="26" spans="2:8" x14ac:dyDescent="0.2">
      <c r="B26" s="15" t="s">
        <v>486</v>
      </c>
      <c r="C26" s="10"/>
      <c r="D26" s="10" t="s">
        <v>486</v>
      </c>
      <c r="E26" s="10" t="s">
        <v>21</v>
      </c>
      <c r="F26" s="8" t="s">
        <v>141</v>
      </c>
      <c r="G26" s="24"/>
      <c r="H26" s="24"/>
    </row>
    <row r="27" spans="2:8" x14ac:dyDescent="0.2">
      <c r="B27" s="16" t="s">
        <v>544</v>
      </c>
      <c r="C27" s="10" t="s">
        <v>486</v>
      </c>
      <c r="D27" s="10" t="s">
        <v>21</v>
      </c>
      <c r="E27" s="10" t="s">
        <v>545</v>
      </c>
      <c r="F27" s="8" t="s">
        <v>54</v>
      </c>
      <c r="G27" s="24"/>
      <c r="H27" s="24"/>
    </row>
    <row r="28" spans="2:8" x14ac:dyDescent="0.2">
      <c r="B28" s="16" t="s">
        <v>542</v>
      </c>
      <c r="C28" s="10" t="s">
        <v>486</v>
      </c>
      <c r="D28" s="10" t="s">
        <v>21</v>
      </c>
      <c r="E28" s="10" t="s">
        <v>543</v>
      </c>
      <c r="F28" s="8" t="s">
        <v>55</v>
      </c>
      <c r="G28" s="24"/>
      <c r="H28" s="24"/>
    </row>
    <row r="29" spans="2:8" x14ac:dyDescent="0.2">
      <c r="B29" s="10" t="s">
        <v>113</v>
      </c>
      <c r="C29" s="10"/>
      <c r="D29" s="10"/>
      <c r="E29" s="10" t="s">
        <v>299</v>
      </c>
      <c r="F29" s="8" t="s">
        <v>143</v>
      </c>
      <c r="G29" s="23" t="str">
        <f>IF('F_02.00'!I20&lt;&gt;0,'F_02.00'!I20,"")</f>
        <v/>
      </c>
      <c r="H29" s="24"/>
    </row>
    <row r="30" spans="2:8" x14ac:dyDescent="0.2">
      <c r="B30" s="10" t="s">
        <v>128</v>
      </c>
      <c r="C30" s="10"/>
      <c r="D30" s="10"/>
      <c r="E30" s="10" t="s">
        <v>128</v>
      </c>
      <c r="F30" s="8" t="s">
        <v>144</v>
      </c>
      <c r="G30" s="23" t="str">
        <f>IF(G31+G32+G33+G34+G35+G36&lt;&gt;0,G31+G32+G33+G34+G35+G36,"")</f>
        <v/>
      </c>
      <c r="H30" s="23" t="str">
        <f>IF(H31+H32+H33+H34+H35+H36&lt;&gt;0,H31+H32+H33+H34+H35+H36,"")</f>
        <v/>
      </c>
    </row>
    <row r="31" spans="2:8" x14ac:dyDescent="0.2">
      <c r="B31" s="15" t="s">
        <v>19</v>
      </c>
      <c r="C31" s="10"/>
      <c r="D31" s="10" t="s">
        <v>19</v>
      </c>
      <c r="E31" s="10" t="s">
        <v>128</v>
      </c>
      <c r="F31" s="8" t="s">
        <v>146</v>
      </c>
      <c r="G31" s="24"/>
      <c r="H31" s="24"/>
    </row>
    <row r="32" spans="2:8" x14ac:dyDescent="0.2">
      <c r="B32" s="15" t="s">
        <v>484</v>
      </c>
      <c r="C32" s="10"/>
      <c r="D32" s="10" t="s">
        <v>484</v>
      </c>
      <c r="E32" s="10" t="s">
        <v>128</v>
      </c>
      <c r="F32" s="8" t="s">
        <v>151</v>
      </c>
      <c r="G32" s="24"/>
      <c r="H32" s="24"/>
    </row>
    <row r="33" spans="2:8" x14ac:dyDescent="0.2">
      <c r="B33" s="15" t="s">
        <v>24</v>
      </c>
      <c r="C33" s="10"/>
      <c r="D33" s="10" t="s">
        <v>24</v>
      </c>
      <c r="E33" s="10" t="s">
        <v>128</v>
      </c>
      <c r="F33" s="8" t="s">
        <v>154</v>
      </c>
      <c r="G33" s="24"/>
      <c r="H33" s="24"/>
    </row>
    <row r="34" spans="2:8" x14ac:dyDescent="0.2">
      <c r="B34" s="15" t="s">
        <v>485</v>
      </c>
      <c r="C34" s="10"/>
      <c r="D34" s="10" t="s">
        <v>481</v>
      </c>
      <c r="E34" s="10" t="s">
        <v>128</v>
      </c>
      <c r="F34" s="8" t="s">
        <v>156</v>
      </c>
      <c r="G34" s="24"/>
      <c r="H34" s="24"/>
    </row>
    <row r="35" spans="2:8" x14ac:dyDescent="0.2">
      <c r="B35" s="15" t="s">
        <v>483</v>
      </c>
      <c r="C35" s="10"/>
      <c r="D35" s="10" t="s">
        <v>483</v>
      </c>
      <c r="E35" s="10" t="s">
        <v>128</v>
      </c>
      <c r="F35" s="8" t="s">
        <v>158</v>
      </c>
      <c r="G35" s="24"/>
      <c r="H35" s="24"/>
    </row>
    <row r="36" spans="2:8" x14ac:dyDescent="0.2">
      <c r="B36" s="15" t="s">
        <v>486</v>
      </c>
      <c r="C36" s="10"/>
      <c r="D36" s="10" t="s">
        <v>486</v>
      </c>
      <c r="E36" s="10" t="s">
        <v>128</v>
      </c>
      <c r="F36" s="8" t="s">
        <v>161</v>
      </c>
      <c r="G36" s="24"/>
      <c r="H36" s="24"/>
    </row>
    <row r="37" spans="2:8" x14ac:dyDescent="0.2">
      <c r="B37" s="10" t="s">
        <v>129</v>
      </c>
      <c r="C37" s="10"/>
      <c r="D37" s="10"/>
      <c r="E37" s="10" t="s">
        <v>129</v>
      </c>
      <c r="F37" s="8" t="s">
        <v>164</v>
      </c>
      <c r="G37" s="24"/>
      <c r="H37" s="24"/>
    </row>
    <row r="38" spans="2:8" x14ac:dyDescent="0.2">
      <c r="B38" s="10" t="s">
        <v>130</v>
      </c>
      <c r="C38" s="10"/>
      <c r="D38" s="10"/>
      <c r="E38" s="10" t="s">
        <v>130</v>
      </c>
      <c r="F38" s="8" t="s">
        <v>84</v>
      </c>
      <c r="G38" s="24"/>
      <c r="H38" s="24"/>
    </row>
    <row r="39" spans="2:8" x14ac:dyDescent="0.2">
      <c r="B39" s="10" t="s">
        <v>297</v>
      </c>
      <c r="C39" s="10" t="s">
        <v>83</v>
      </c>
      <c r="D39" s="10" t="s">
        <v>29</v>
      </c>
      <c r="E39" s="10" t="s">
        <v>298</v>
      </c>
      <c r="F39" s="8" t="s">
        <v>91</v>
      </c>
      <c r="G39" s="23" t="str">
        <f>IF('F_02.00'!I19&lt;&gt;0,'F_02.00'!I19,"")</f>
        <v/>
      </c>
      <c r="H39" s="23" t="str">
        <f>IF('F_02.00'!I26&lt;&gt;0,'F_02.00'!I26,"")</f>
        <v/>
      </c>
    </row>
    <row r="40" spans="2:8" x14ac:dyDescent="0.2">
      <c r="B40" s="10" t="s">
        <v>169</v>
      </c>
      <c r="C40" s="10"/>
      <c r="D40" s="10"/>
      <c r="E40" s="10" t="s">
        <v>310</v>
      </c>
      <c r="F40" s="8" t="s">
        <v>93</v>
      </c>
      <c r="G40" s="24"/>
      <c r="H40" s="23">
        <f>IF('F_02.00'!I27&lt;&gt;0,'F_02.00'!I27,"")</f>
        <v>128166</v>
      </c>
    </row>
    <row r="41" spans="2:8" x14ac:dyDescent="0.2">
      <c r="B41" s="10" t="s">
        <v>291</v>
      </c>
      <c r="C41" s="10"/>
      <c r="D41" s="10"/>
      <c r="E41" s="10" t="s">
        <v>290</v>
      </c>
      <c r="F41" s="8" t="s">
        <v>95</v>
      </c>
      <c r="G41" s="23" t="str">
        <f>IF('F_02.00'!I13&lt;&gt;0,'F_02.00'!I13,"")</f>
        <v/>
      </c>
      <c r="H41" s="23">
        <f>IF('F_02.00'!I22&lt;&gt;0,'F_02.00'!I22,"")</f>
        <v>128166</v>
      </c>
    </row>
    <row r="42" spans="2:8" x14ac:dyDescent="0.2">
      <c r="B42" s="15" t="s">
        <v>918</v>
      </c>
      <c r="C42" s="10"/>
      <c r="D42" s="10" t="s">
        <v>506</v>
      </c>
      <c r="E42" s="10" t="s">
        <v>802</v>
      </c>
      <c r="F42" s="8" t="s">
        <v>97</v>
      </c>
      <c r="G42" s="24"/>
      <c r="H42" s="24"/>
    </row>
    <row r="43" spans="2:8" x14ac:dyDescent="0.2">
      <c r="B43" s="15" t="s">
        <v>919</v>
      </c>
      <c r="C43" s="10"/>
      <c r="D43" s="10" t="s">
        <v>920</v>
      </c>
      <c r="E43" s="10" t="s">
        <v>921</v>
      </c>
      <c r="F43" s="8" t="s">
        <v>99</v>
      </c>
      <c r="G43" s="24"/>
      <c r="H43" s="24"/>
    </row>
  </sheetData>
  <printOptions gridLines="1" gridLinesSet="0"/>
  <pageMargins left="0" right="0" top="0" bottom="0" header="0" footer="0"/>
  <pageSetup paperSize="9" fitToHeight="0" orientation="portrait"/>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7">
    <tabColor indexed="23"/>
  </sheetPr>
  <dimension ref="A1:F18"/>
  <sheetViews>
    <sheetView workbookViewId="0">
      <pane xSplit="4" ySplit="11" topLeftCell="E12"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3" width="9.140625" style="11" hidden="1" customWidth="1"/>
    <col min="4" max="4" width="8.7109375" style="11" customWidth="1"/>
    <col min="5" max="16384" width="16.7109375" style="11"/>
  </cols>
  <sheetData>
    <row r="1" spans="1:6" ht="12" x14ac:dyDescent="0.2">
      <c r="A1" s="1" t="s">
        <v>922</v>
      </c>
      <c r="F1" s="12" t="s">
        <v>1734</v>
      </c>
    </row>
    <row r="5" spans="1:6" s="13" customFormat="1" x14ac:dyDescent="0.25"/>
    <row r="6" spans="1:6" s="13" customFormat="1" x14ac:dyDescent="0.25">
      <c r="E6" s="6" t="s">
        <v>276</v>
      </c>
    </row>
    <row r="7" spans="1:6" hidden="1" x14ac:dyDescent="0.2">
      <c r="E7" s="10" t="s">
        <v>277</v>
      </c>
    </row>
    <row r="8" spans="1:6" hidden="1" x14ac:dyDescent="0.2">
      <c r="E8" s="10" t="s">
        <v>325</v>
      </c>
    </row>
    <row r="9" spans="1:6" hidden="1" x14ac:dyDescent="0.2">
      <c r="E9" s="10" t="s">
        <v>279</v>
      </c>
    </row>
    <row r="10" spans="1:6" hidden="1" x14ac:dyDescent="0.2">
      <c r="E10" s="10" t="s">
        <v>327</v>
      </c>
    </row>
    <row r="11" spans="1:6" s="14" customFormat="1" x14ac:dyDescent="0.2">
      <c r="A11" s="11"/>
      <c r="B11" s="11"/>
      <c r="C11" s="11"/>
      <c r="D11" s="7" t="s">
        <v>1732</v>
      </c>
      <c r="E11" s="8" t="s">
        <v>2</v>
      </c>
    </row>
    <row r="12" spans="1:6" x14ac:dyDescent="0.2">
      <c r="B12" s="10" t="s">
        <v>923</v>
      </c>
      <c r="C12" s="10" t="s">
        <v>326</v>
      </c>
      <c r="D12" s="8" t="s">
        <v>32</v>
      </c>
      <c r="E12" s="23" t="str">
        <f>IF(E14+E15+E16+E17+E18&lt;&gt;0,E14+E15+E16+E17+E18,"")</f>
        <v/>
      </c>
    </row>
    <row r="13" spans="1:6" x14ac:dyDescent="0.2">
      <c r="B13" s="15" t="s">
        <v>31</v>
      </c>
      <c r="C13" s="10" t="s">
        <v>31</v>
      </c>
      <c r="D13" s="8" t="s">
        <v>2</v>
      </c>
      <c r="E13" s="17" t="s">
        <v>1733</v>
      </c>
    </row>
    <row r="14" spans="1:6" x14ac:dyDescent="0.2">
      <c r="B14" s="15" t="s">
        <v>33</v>
      </c>
      <c r="C14" s="10" t="s">
        <v>33</v>
      </c>
      <c r="D14" s="8" t="s">
        <v>7</v>
      </c>
      <c r="E14" s="24"/>
    </row>
    <row r="15" spans="1:6" x14ac:dyDescent="0.2">
      <c r="B15" s="15" t="s">
        <v>21</v>
      </c>
      <c r="C15" s="10" t="s">
        <v>21</v>
      </c>
      <c r="D15" s="8" t="s">
        <v>22</v>
      </c>
      <c r="E15" s="24"/>
    </row>
    <row r="16" spans="1:6" x14ac:dyDescent="0.2">
      <c r="B16" s="15" t="s">
        <v>128</v>
      </c>
      <c r="C16" s="10" t="s">
        <v>128</v>
      </c>
      <c r="D16" s="8" t="s">
        <v>25</v>
      </c>
      <c r="E16" s="24"/>
    </row>
    <row r="17" spans="2:5" x14ac:dyDescent="0.2">
      <c r="B17" s="15" t="s">
        <v>129</v>
      </c>
      <c r="C17" s="10" t="s">
        <v>129</v>
      </c>
      <c r="D17" s="8" t="s">
        <v>28</v>
      </c>
      <c r="E17" s="24"/>
    </row>
    <row r="18" spans="2:5" x14ac:dyDescent="0.2">
      <c r="B18" s="15" t="s">
        <v>130</v>
      </c>
      <c r="C18" s="10" t="s">
        <v>130</v>
      </c>
      <c r="D18" s="8" t="s">
        <v>30</v>
      </c>
      <c r="E18" s="24"/>
    </row>
  </sheetData>
  <printOptions gridLines="1" gridLinesSet="0"/>
  <pageMargins left="0" right="0" top="0" bottom="0" header="0" footer="0"/>
  <pageSetup paperSize="9" fitToHeight="0" orientation="portrait"/>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8">
    <tabColor indexed="23"/>
  </sheetPr>
  <dimension ref="A1:H29"/>
  <sheetViews>
    <sheetView workbookViewId="0">
      <pane xSplit="7" ySplit="9" topLeftCell="H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4.7109375" style="11" bestFit="1" customWidth="1"/>
    <col min="3" max="6" width="9.140625" style="11" hidden="1" customWidth="1"/>
    <col min="7" max="7" width="8.7109375" style="11" customWidth="1"/>
    <col min="8" max="16384" width="16.7109375" style="11"/>
  </cols>
  <sheetData>
    <row r="1" spans="1:8" ht="12" x14ac:dyDescent="0.2">
      <c r="A1" s="1" t="s">
        <v>924</v>
      </c>
      <c r="F1" s="12" t="s">
        <v>1734</v>
      </c>
    </row>
    <row r="5" spans="1:8" s="13" customFormat="1" x14ac:dyDescent="0.25"/>
    <row r="6" spans="1:8" s="13" customFormat="1" x14ac:dyDescent="0.25">
      <c r="H6" s="6" t="s">
        <v>276</v>
      </c>
    </row>
    <row r="7" spans="1:8" hidden="1" x14ac:dyDescent="0.2">
      <c r="H7" s="10" t="s">
        <v>277</v>
      </c>
    </row>
    <row r="8" spans="1:8" hidden="1" x14ac:dyDescent="0.2">
      <c r="H8" s="10" t="s">
        <v>279</v>
      </c>
    </row>
    <row r="9" spans="1:8" s="14" customFormat="1" x14ac:dyDescent="0.2">
      <c r="A9" s="11"/>
      <c r="B9" s="11"/>
      <c r="C9" s="11"/>
      <c r="D9" s="11"/>
      <c r="E9" s="11"/>
      <c r="F9" s="11"/>
      <c r="G9" s="7" t="s">
        <v>1732</v>
      </c>
      <c r="H9" s="8" t="s">
        <v>2</v>
      </c>
    </row>
    <row r="10" spans="1:8" x14ac:dyDescent="0.2">
      <c r="B10" s="10" t="s">
        <v>329</v>
      </c>
      <c r="C10" s="10"/>
      <c r="D10" s="10" t="s">
        <v>330</v>
      </c>
      <c r="E10" s="10" t="s">
        <v>331</v>
      </c>
      <c r="F10" s="10" t="s">
        <v>332</v>
      </c>
      <c r="G10" s="8" t="s">
        <v>35</v>
      </c>
      <c r="H10" s="23" t="str">
        <f>IF(H11+H13+H14+H15+H16+H17+H18+H19&lt;&gt;0,H11+H13+H14+H15+H16+H17+H18+H19,"")</f>
        <v/>
      </c>
    </row>
    <row r="11" spans="1:8" x14ac:dyDescent="0.2">
      <c r="B11" s="15" t="s">
        <v>29</v>
      </c>
      <c r="C11" s="10"/>
      <c r="D11" s="10" t="s">
        <v>330</v>
      </c>
      <c r="E11" s="10" t="s">
        <v>29</v>
      </c>
      <c r="F11" s="10" t="s">
        <v>332</v>
      </c>
      <c r="G11" s="8" t="s">
        <v>2</v>
      </c>
      <c r="H11" s="24"/>
    </row>
    <row r="12" spans="1:8" x14ac:dyDescent="0.2">
      <c r="B12" s="16" t="s">
        <v>695</v>
      </c>
      <c r="C12" s="10" t="s">
        <v>330</v>
      </c>
      <c r="D12" s="10" t="s">
        <v>29</v>
      </c>
      <c r="E12" s="10" t="s">
        <v>332</v>
      </c>
      <c r="F12" s="10" t="s">
        <v>696</v>
      </c>
      <c r="G12" s="8" t="s">
        <v>507</v>
      </c>
      <c r="H12" s="24"/>
    </row>
    <row r="13" spans="1:8" x14ac:dyDescent="0.2">
      <c r="B13" s="15" t="s">
        <v>31</v>
      </c>
      <c r="C13" s="10"/>
      <c r="D13" s="10" t="s">
        <v>330</v>
      </c>
      <c r="E13" s="10" t="s">
        <v>31</v>
      </c>
      <c r="F13" s="10" t="s">
        <v>332</v>
      </c>
      <c r="G13" s="8" t="s">
        <v>7</v>
      </c>
      <c r="H13" s="24"/>
    </row>
    <row r="14" spans="1:8" x14ac:dyDescent="0.2">
      <c r="B14" s="15" t="s">
        <v>33</v>
      </c>
      <c r="C14" s="10"/>
      <c r="D14" s="10" t="s">
        <v>330</v>
      </c>
      <c r="E14" s="10" t="s">
        <v>33</v>
      </c>
      <c r="F14" s="10" t="s">
        <v>332</v>
      </c>
      <c r="G14" s="8" t="s">
        <v>22</v>
      </c>
      <c r="H14" s="24"/>
    </row>
    <row r="15" spans="1:8" x14ac:dyDescent="0.2">
      <c r="B15" s="15" t="s">
        <v>21</v>
      </c>
      <c r="C15" s="10"/>
      <c r="D15" s="10" t="s">
        <v>330</v>
      </c>
      <c r="E15" s="10" t="s">
        <v>21</v>
      </c>
      <c r="F15" s="10" t="s">
        <v>332</v>
      </c>
      <c r="G15" s="8" t="s">
        <v>25</v>
      </c>
      <c r="H15" s="24"/>
    </row>
    <row r="16" spans="1:8" x14ac:dyDescent="0.2">
      <c r="B16" s="15" t="s">
        <v>127</v>
      </c>
      <c r="C16" s="10"/>
      <c r="D16" s="10" t="s">
        <v>330</v>
      </c>
      <c r="E16" s="10" t="s">
        <v>127</v>
      </c>
      <c r="F16" s="10" t="s">
        <v>332</v>
      </c>
      <c r="G16" s="8" t="s">
        <v>28</v>
      </c>
      <c r="H16" s="24"/>
    </row>
    <row r="17" spans="2:8" x14ac:dyDescent="0.2">
      <c r="B17" s="15" t="s">
        <v>128</v>
      </c>
      <c r="C17" s="10"/>
      <c r="D17" s="10" t="s">
        <v>330</v>
      </c>
      <c r="E17" s="10" t="s">
        <v>128</v>
      </c>
      <c r="F17" s="10" t="s">
        <v>332</v>
      </c>
      <c r="G17" s="8" t="s">
        <v>30</v>
      </c>
      <c r="H17" s="24"/>
    </row>
    <row r="18" spans="2:8" x14ac:dyDescent="0.2">
      <c r="B18" s="15" t="s">
        <v>129</v>
      </c>
      <c r="C18" s="10"/>
      <c r="D18" s="10" t="s">
        <v>330</v>
      </c>
      <c r="E18" s="10" t="s">
        <v>129</v>
      </c>
      <c r="F18" s="10" t="s">
        <v>332</v>
      </c>
      <c r="G18" s="8" t="s">
        <v>32</v>
      </c>
      <c r="H18" s="24"/>
    </row>
    <row r="19" spans="2:8" x14ac:dyDescent="0.2">
      <c r="B19" s="15" t="s">
        <v>130</v>
      </c>
      <c r="C19" s="10"/>
      <c r="D19" s="10" t="s">
        <v>330</v>
      </c>
      <c r="E19" s="10" t="s">
        <v>130</v>
      </c>
      <c r="F19" s="10" t="s">
        <v>332</v>
      </c>
      <c r="G19" s="8" t="s">
        <v>34</v>
      </c>
      <c r="H19" s="24"/>
    </row>
    <row r="20" spans="2:8" x14ac:dyDescent="0.2">
      <c r="B20" s="10" t="s">
        <v>925</v>
      </c>
      <c r="C20" s="10"/>
      <c r="D20" s="10" t="s">
        <v>330</v>
      </c>
      <c r="E20" s="10" t="s">
        <v>293</v>
      </c>
      <c r="F20" s="10" t="s">
        <v>926</v>
      </c>
      <c r="G20" s="8" t="s">
        <v>41</v>
      </c>
      <c r="H20" s="24"/>
    </row>
    <row r="21" spans="2:8" x14ac:dyDescent="0.2">
      <c r="B21" s="10" t="s">
        <v>333</v>
      </c>
      <c r="C21" s="10"/>
      <c r="D21" s="10" t="s">
        <v>334</v>
      </c>
      <c r="E21" s="10" t="s">
        <v>331</v>
      </c>
      <c r="F21" s="10" t="s">
        <v>332</v>
      </c>
      <c r="G21" s="8" t="s">
        <v>151</v>
      </c>
      <c r="H21" s="17" t="s">
        <v>1733</v>
      </c>
    </row>
    <row r="22" spans="2:8" x14ac:dyDescent="0.2">
      <c r="B22" s="15" t="s">
        <v>29</v>
      </c>
      <c r="C22" s="10"/>
      <c r="D22" s="10" t="s">
        <v>334</v>
      </c>
      <c r="E22" s="10" t="s">
        <v>29</v>
      </c>
      <c r="F22" s="10" t="s">
        <v>332</v>
      </c>
      <c r="G22" s="8" t="s">
        <v>49</v>
      </c>
      <c r="H22" s="17" t="s">
        <v>1733</v>
      </c>
    </row>
    <row r="23" spans="2:8" x14ac:dyDescent="0.2">
      <c r="B23" s="15" t="s">
        <v>31</v>
      </c>
      <c r="C23" s="10"/>
      <c r="D23" s="10" t="s">
        <v>334</v>
      </c>
      <c r="E23" s="10" t="s">
        <v>31</v>
      </c>
      <c r="F23" s="10" t="s">
        <v>332</v>
      </c>
      <c r="G23" s="8" t="s">
        <v>50</v>
      </c>
      <c r="H23" s="17" t="s">
        <v>1733</v>
      </c>
    </row>
    <row r="24" spans="2:8" x14ac:dyDescent="0.2">
      <c r="B24" s="15" t="s">
        <v>33</v>
      </c>
      <c r="C24" s="10"/>
      <c r="D24" s="10" t="s">
        <v>334</v>
      </c>
      <c r="E24" s="10" t="s">
        <v>33</v>
      </c>
      <c r="F24" s="10" t="s">
        <v>332</v>
      </c>
      <c r="G24" s="8" t="s">
        <v>51</v>
      </c>
      <c r="H24" s="17" t="s">
        <v>1733</v>
      </c>
    </row>
    <row r="25" spans="2:8" x14ac:dyDescent="0.2">
      <c r="B25" s="15" t="s">
        <v>21</v>
      </c>
      <c r="C25" s="10"/>
      <c r="D25" s="10" t="s">
        <v>334</v>
      </c>
      <c r="E25" s="10" t="s">
        <v>21</v>
      </c>
      <c r="F25" s="10" t="s">
        <v>332</v>
      </c>
      <c r="G25" s="8" t="s">
        <v>52</v>
      </c>
      <c r="H25" s="17" t="s">
        <v>1733</v>
      </c>
    </row>
    <row r="26" spans="2:8" x14ac:dyDescent="0.2">
      <c r="B26" s="15" t="s">
        <v>127</v>
      </c>
      <c r="C26" s="10"/>
      <c r="D26" s="10" t="s">
        <v>334</v>
      </c>
      <c r="E26" s="10" t="s">
        <v>127</v>
      </c>
      <c r="F26" s="10" t="s">
        <v>332</v>
      </c>
      <c r="G26" s="8" t="s">
        <v>141</v>
      </c>
      <c r="H26" s="17" t="s">
        <v>1733</v>
      </c>
    </row>
    <row r="27" spans="2:8" x14ac:dyDescent="0.2">
      <c r="B27" s="15" t="s">
        <v>128</v>
      </c>
      <c r="C27" s="10"/>
      <c r="D27" s="10" t="s">
        <v>334</v>
      </c>
      <c r="E27" s="10" t="s">
        <v>128</v>
      </c>
      <c r="F27" s="10" t="s">
        <v>332</v>
      </c>
      <c r="G27" s="8" t="s">
        <v>143</v>
      </c>
      <c r="H27" s="17" t="s">
        <v>1733</v>
      </c>
    </row>
    <row r="28" spans="2:8" x14ac:dyDescent="0.2">
      <c r="B28" s="15" t="s">
        <v>129</v>
      </c>
      <c r="C28" s="10"/>
      <c r="D28" s="10" t="s">
        <v>334</v>
      </c>
      <c r="E28" s="10" t="s">
        <v>129</v>
      </c>
      <c r="F28" s="10" t="s">
        <v>332</v>
      </c>
      <c r="G28" s="8" t="s">
        <v>144</v>
      </c>
      <c r="H28" s="17" t="s">
        <v>1733</v>
      </c>
    </row>
    <row r="29" spans="2:8" x14ac:dyDescent="0.2">
      <c r="B29" s="15" t="s">
        <v>130</v>
      </c>
      <c r="C29" s="10"/>
      <c r="D29" s="10" t="s">
        <v>334</v>
      </c>
      <c r="E29" s="10" t="s">
        <v>130</v>
      </c>
      <c r="F29" s="10" t="s">
        <v>332</v>
      </c>
      <c r="G29" s="8" t="s">
        <v>146</v>
      </c>
      <c r="H29" s="17" t="s">
        <v>1733</v>
      </c>
    </row>
  </sheetData>
  <printOptions gridLines="1" gridLinesSet="0"/>
  <pageMargins left="0" right="0" top="0" bottom="0" header="0" footer="0"/>
  <pageSetup paperSize="9" fitToHeight="0" orientation="portrait"/>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39">
    <tabColor indexed="23"/>
  </sheetPr>
  <dimension ref="A1:F25"/>
  <sheetViews>
    <sheetView workbookViewId="0">
      <pane xSplit="5" ySplit="11" topLeftCell="F12" activePane="bottomRight" state="frozen"/>
      <selection pane="topRight"/>
      <selection pane="bottomLeft"/>
      <selection pane="bottomRight"/>
    </sheetView>
  </sheetViews>
  <sheetFormatPr defaultColWidth="16.7109375" defaultRowHeight="11.25" x14ac:dyDescent="0.2"/>
  <cols>
    <col min="1" max="1" width="9.140625" style="11" customWidth="1"/>
    <col min="2" max="2" width="51.7109375" style="11" bestFit="1" customWidth="1"/>
    <col min="3" max="4" width="9.140625" style="11" hidden="1" customWidth="1"/>
    <col min="5" max="5" width="8.7109375" style="11" customWidth="1"/>
    <col min="6" max="16384" width="16.7109375" style="11"/>
  </cols>
  <sheetData>
    <row r="1" spans="1:6" ht="12" x14ac:dyDescent="0.2">
      <c r="A1" s="1" t="s">
        <v>927</v>
      </c>
      <c r="F1" s="12" t="s">
        <v>1734</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331</v>
      </c>
    </row>
    <row r="10" spans="1:6" hidden="1" x14ac:dyDescent="0.2">
      <c r="F10" s="10" t="s">
        <v>332</v>
      </c>
    </row>
    <row r="11" spans="1:6" s="14" customFormat="1" x14ac:dyDescent="0.2">
      <c r="A11" s="11"/>
      <c r="B11" s="11"/>
      <c r="C11" s="11"/>
      <c r="D11" s="11"/>
      <c r="E11" s="7" t="s">
        <v>1732</v>
      </c>
      <c r="F11" s="8" t="s">
        <v>2</v>
      </c>
    </row>
    <row r="12" spans="1:6" x14ac:dyDescent="0.2">
      <c r="B12" s="10" t="s">
        <v>329</v>
      </c>
      <c r="C12" s="10"/>
      <c r="D12" s="10" t="s">
        <v>330</v>
      </c>
      <c r="E12" s="8" t="s">
        <v>32</v>
      </c>
      <c r="F12" s="23" t="str">
        <f>IF(F13+F14+F15+F16+F17+F18&lt;&gt;0,F13+F14+F15+F16+F17+F18,"")</f>
        <v/>
      </c>
    </row>
    <row r="13" spans="1:6" x14ac:dyDescent="0.2">
      <c r="B13" s="15" t="s">
        <v>928</v>
      </c>
      <c r="C13" s="10" t="s">
        <v>330</v>
      </c>
      <c r="D13" s="10" t="s">
        <v>298</v>
      </c>
      <c r="E13" s="8" t="s">
        <v>2</v>
      </c>
      <c r="F13" s="24"/>
    </row>
    <row r="14" spans="1:6" x14ac:dyDescent="0.2">
      <c r="B14" s="15" t="s">
        <v>929</v>
      </c>
      <c r="C14" s="10" t="s">
        <v>330</v>
      </c>
      <c r="D14" s="10" t="s">
        <v>690</v>
      </c>
      <c r="E14" s="8" t="s">
        <v>7</v>
      </c>
      <c r="F14" s="24"/>
    </row>
    <row r="15" spans="1:6" x14ac:dyDescent="0.2">
      <c r="B15" s="15" t="s">
        <v>930</v>
      </c>
      <c r="C15" s="10" t="s">
        <v>330</v>
      </c>
      <c r="D15" s="10" t="s">
        <v>692</v>
      </c>
      <c r="E15" s="8" t="s">
        <v>22</v>
      </c>
      <c r="F15" s="24"/>
    </row>
    <row r="16" spans="1:6" x14ac:dyDescent="0.2">
      <c r="B16" s="15" t="s">
        <v>931</v>
      </c>
      <c r="C16" s="10" t="s">
        <v>330</v>
      </c>
      <c r="D16" s="10" t="s">
        <v>694</v>
      </c>
      <c r="E16" s="8" t="s">
        <v>25</v>
      </c>
      <c r="F16" s="24"/>
    </row>
    <row r="17" spans="2:6" x14ac:dyDescent="0.2">
      <c r="B17" s="15" t="s">
        <v>932</v>
      </c>
      <c r="C17" s="10" t="s">
        <v>330</v>
      </c>
      <c r="D17" s="10" t="s">
        <v>705</v>
      </c>
      <c r="E17" s="8" t="s">
        <v>28</v>
      </c>
      <c r="F17" s="24"/>
    </row>
    <row r="18" spans="2:6" x14ac:dyDescent="0.2">
      <c r="B18" s="15" t="s">
        <v>241</v>
      </c>
      <c r="C18" s="10" t="s">
        <v>330</v>
      </c>
      <c r="D18" s="10" t="s">
        <v>706</v>
      </c>
      <c r="E18" s="8" t="s">
        <v>30</v>
      </c>
      <c r="F18" s="24"/>
    </row>
    <row r="19" spans="2:6" x14ac:dyDescent="0.2">
      <c r="B19" s="10" t="s">
        <v>333</v>
      </c>
      <c r="C19" s="10"/>
      <c r="D19" s="10" t="s">
        <v>334</v>
      </c>
      <c r="E19" s="8" t="s">
        <v>141</v>
      </c>
      <c r="F19" s="17" t="s">
        <v>1733</v>
      </c>
    </row>
    <row r="20" spans="2:6" x14ac:dyDescent="0.2">
      <c r="B20" s="15" t="s">
        <v>928</v>
      </c>
      <c r="C20" s="10" t="s">
        <v>334</v>
      </c>
      <c r="D20" s="10" t="s">
        <v>298</v>
      </c>
      <c r="E20" s="8" t="s">
        <v>34</v>
      </c>
      <c r="F20" s="17" t="s">
        <v>1733</v>
      </c>
    </row>
    <row r="21" spans="2:6" x14ac:dyDescent="0.2">
      <c r="B21" s="15" t="s">
        <v>929</v>
      </c>
      <c r="C21" s="10" t="s">
        <v>334</v>
      </c>
      <c r="D21" s="10" t="s">
        <v>690</v>
      </c>
      <c r="E21" s="8" t="s">
        <v>35</v>
      </c>
      <c r="F21" s="17" t="s">
        <v>1733</v>
      </c>
    </row>
    <row r="22" spans="2:6" x14ac:dyDescent="0.2">
      <c r="B22" s="15" t="s">
        <v>930</v>
      </c>
      <c r="C22" s="10" t="s">
        <v>334</v>
      </c>
      <c r="D22" s="10" t="s">
        <v>692</v>
      </c>
      <c r="E22" s="8" t="s">
        <v>49</v>
      </c>
      <c r="F22" s="17" t="s">
        <v>1733</v>
      </c>
    </row>
    <row r="23" spans="2:6" x14ac:dyDescent="0.2">
      <c r="B23" s="15" t="s">
        <v>931</v>
      </c>
      <c r="C23" s="10" t="s">
        <v>334</v>
      </c>
      <c r="D23" s="10" t="s">
        <v>694</v>
      </c>
      <c r="E23" s="8" t="s">
        <v>50</v>
      </c>
      <c r="F23" s="17" t="s">
        <v>1733</v>
      </c>
    </row>
    <row r="24" spans="2:6" x14ac:dyDescent="0.2">
      <c r="B24" s="15" t="s">
        <v>932</v>
      </c>
      <c r="C24" s="10" t="s">
        <v>334</v>
      </c>
      <c r="D24" s="10" t="s">
        <v>705</v>
      </c>
      <c r="E24" s="8" t="s">
        <v>51</v>
      </c>
      <c r="F24" s="17" t="s">
        <v>1733</v>
      </c>
    </row>
    <row r="25" spans="2:6" x14ac:dyDescent="0.2">
      <c r="B25" s="15" t="s">
        <v>241</v>
      </c>
      <c r="C25" s="10" t="s">
        <v>334</v>
      </c>
      <c r="D25" s="10" t="s">
        <v>706</v>
      </c>
      <c r="E25" s="8" t="s">
        <v>52</v>
      </c>
      <c r="F25" s="17" t="s">
        <v>1733</v>
      </c>
    </row>
  </sheetData>
  <printOptions gridLines="1" gridLinesSet="0"/>
  <pageMargins left="0" right="0" top="0" bottom="0" header="0" footer="0"/>
  <pageSetup paperSize="9" fitToHeight="0"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tabColor theme="4"/>
  </sheetPr>
  <dimension ref="A1:J60"/>
  <sheetViews>
    <sheetView workbookViewId="0">
      <pane xSplit="9" ySplit="8" topLeftCell="J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8" width="9.140625" style="11" hidden="1" customWidth="1"/>
    <col min="9" max="9" width="8.7109375" style="11" customWidth="1"/>
    <col min="10" max="16384" width="16.7109375" style="11"/>
  </cols>
  <sheetData>
    <row r="1" spans="1:10" ht="12" x14ac:dyDescent="0.2">
      <c r="A1" s="1" t="s">
        <v>174</v>
      </c>
      <c r="F1" s="12" t="s">
        <v>1734</v>
      </c>
    </row>
    <row r="5" spans="1:10" s="13" customFormat="1" x14ac:dyDescent="0.25"/>
    <row r="6" spans="1:10" s="13" customFormat="1" x14ac:dyDescent="0.25">
      <c r="J6" s="6" t="s">
        <v>9</v>
      </c>
    </row>
    <row r="7" spans="1:10" hidden="1" x14ac:dyDescent="0.2">
      <c r="J7" s="10" t="s">
        <v>9</v>
      </c>
    </row>
    <row r="8" spans="1:10" s="14" customFormat="1" x14ac:dyDescent="0.2">
      <c r="A8" s="11"/>
      <c r="B8" s="11"/>
      <c r="C8" s="11"/>
      <c r="D8" s="11"/>
      <c r="E8" s="11"/>
      <c r="F8" s="11"/>
      <c r="G8" s="11"/>
      <c r="H8" s="11"/>
      <c r="I8" s="7" t="s">
        <v>1732</v>
      </c>
      <c r="J8" s="8" t="s">
        <v>2</v>
      </c>
    </row>
    <row r="9" spans="1:10" x14ac:dyDescent="0.2">
      <c r="B9" s="10" t="s">
        <v>175</v>
      </c>
      <c r="C9" s="10"/>
      <c r="D9" s="10"/>
      <c r="E9" s="10"/>
      <c r="F9" s="10"/>
      <c r="G9" s="10" t="s">
        <v>176</v>
      </c>
      <c r="H9" s="10" t="s">
        <v>177</v>
      </c>
      <c r="I9" s="8" t="s">
        <v>101</v>
      </c>
      <c r="J9" s="23">
        <f>IF(SUM(J10,J13,J14,J17,J18,J38,J49,J39,J54,J55,J56,J57)&lt;&gt;0,SUM(J10,J13,J14,J17,J18,J38,J49,J39,J54,J55,J56,J57),"")</f>
        <v>35006917</v>
      </c>
    </row>
    <row r="10" spans="1:10" x14ac:dyDescent="0.2">
      <c r="B10" s="15" t="s">
        <v>176</v>
      </c>
      <c r="C10" s="10"/>
      <c r="D10" s="10"/>
      <c r="E10" s="10" t="s">
        <v>176</v>
      </c>
      <c r="F10" s="10" t="s">
        <v>178</v>
      </c>
      <c r="G10" s="10" t="s">
        <v>176</v>
      </c>
      <c r="H10" s="10" t="s">
        <v>179</v>
      </c>
      <c r="I10" s="8" t="s">
        <v>2</v>
      </c>
      <c r="J10" s="23" t="str">
        <f>IF(J11&lt;&gt;0,J11,"")</f>
        <v/>
      </c>
    </row>
    <row r="11" spans="1:10" x14ac:dyDescent="0.2">
      <c r="B11" s="16" t="s">
        <v>180</v>
      </c>
      <c r="C11" s="10"/>
      <c r="D11" s="10"/>
      <c r="E11" s="10" t="s">
        <v>176</v>
      </c>
      <c r="F11" s="10" t="s">
        <v>178</v>
      </c>
      <c r="G11" s="10" t="s">
        <v>181</v>
      </c>
      <c r="H11" s="10" t="s">
        <v>179</v>
      </c>
      <c r="I11" s="8" t="s">
        <v>7</v>
      </c>
      <c r="J11" s="24"/>
    </row>
    <row r="12" spans="1:10" x14ac:dyDescent="0.2">
      <c r="B12" s="16" t="s">
        <v>182</v>
      </c>
      <c r="C12" s="10"/>
      <c r="D12" s="10"/>
      <c r="E12" s="10" t="s">
        <v>176</v>
      </c>
      <c r="F12" s="10" t="s">
        <v>178</v>
      </c>
      <c r="G12" s="10" t="s">
        <v>183</v>
      </c>
      <c r="H12" s="10" t="s">
        <v>179</v>
      </c>
      <c r="I12" s="8" t="s">
        <v>22</v>
      </c>
      <c r="J12" s="17" t="s">
        <v>1733</v>
      </c>
    </row>
    <row r="13" spans="1:10" x14ac:dyDescent="0.2">
      <c r="B13" s="15" t="s">
        <v>184</v>
      </c>
      <c r="C13" s="10"/>
      <c r="D13" s="10"/>
      <c r="E13" s="10"/>
      <c r="F13" s="10" t="s">
        <v>176</v>
      </c>
      <c r="G13" s="10" t="s">
        <v>178</v>
      </c>
      <c r="H13" s="10" t="s">
        <v>184</v>
      </c>
      <c r="I13" s="8" t="s">
        <v>25</v>
      </c>
      <c r="J13" s="24"/>
    </row>
    <row r="14" spans="1:10" x14ac:dyDescent="0.2">
      <c r="B14" s="15" t="s">
        <v>185</v>
      </c>
      <c r="C14" s="10"/>
      <c r="D14" s="10"/>
      <c r="E14" s="10" t="s">
        <v>176</v>
      </c>
      <c r="F14" s="10" t="s">
        <v>178</v>
      </c>
      <c r="G14" s="10" t="s">
        <v>186</v>
      </c>
      <c r="H14" s="10" t="s">
        <v>179</v>
      </c>
      <c r="I14" s="8" t="s">
        <v>28</v>
      </c>
      <c r="J14" s="23" t="str">
        <f>IF(J15+J16&lt;&gt;0,J15+J16,"")</f>
        <v/>
      </c>
    </row>
    <row r="15" spans="1:10" x14ac:dyDescent="0.2">
      <c r="B15" s="16" t="s">
        <v>187</v>
      </c>
      <c r="C15" s="10"/>
      <c r="D15" s="10"/>
      <c r="E15" s="10" t="s">
        <v>176</v>
      </c>
      <c r="F15" s="10" t="s">
        <v>178</v>
      </c>
      <c r="G15" s="10" t="s">
        <v>188</v>
      </c>
      <c r="H15" s="10" t="s">
        <v>179</v>
      </c>
      <c r="I15" s="8" t="s">
        <v>30</v>
      </c>
      <c r="J15" s="24"/>
    </row>
    <row r="16" spans="1:10" x14ac:dyDescent="0.2">
      <c r="B16" s="16" t="s">
        <v>189</v>
      </c>
      <c r="C16" s="10"/>
      <c r="D16" s="10"/>
      <c r="E16" s="10" t="s">
        <v>176</v>
      </c>
      <c r="F16" s="10" t="s">
        <v>178</v>
      </c>
      <c r="G16" s="10" t="s">
        <v>190</v>
      </c>
      <c r="H16" s="10" t="s">
        <v>179</v>
      </c>
      <c r="I16" s="8" t="s">
        <v>32</v>
      </c>
      <c r="J16" s="24"/>
    </row>
    <row r="17" spans="2:10" x14ac:dyDescent="0.2">
      <c r="B17" s="15" t="s">
        <v>191</v>
      </c>
      <c r="C17" s="10"/>
      <c r="D17" s="10"/>
      <c r="E17" s="10"/>
      <c r="F17" s="10" t="s">
        <v>176</v>
      </c>
      <c r="G17" s="10" t="s">
        <v>178</v>
      </c>
      <c r="H17" s="10" t="s">
        <v>192</v>
      </c>
      <c r="I17" s="8" t="s">
        <v>34</v>
      </c>
      <c r="J17" s="24"/>
    </row>
    <row r="18" spans="2:10" x14ac:dyDescent="0.2">
      <c r="B18" s="15" t="s">
        <v>193</v>
      </c>
      <c r="C18" s="10"/>
      <c r="D18" s="10"/>
      <c r="E18" s="10"/>
      <c r="F18" s="10" t="s">
        <v>176</v>
      </c>
      <c r="G18" s="10" t="s">
        <v>178</v>
      </c>
      <c r="H18" s="10" t="s">
        <v>193</v>
      </c>
      <c r="I18" s="8" t="s">
        <v>35</v>
      </c>
      <c r="J18" s="23" t="str">
        <f>IF(SUM(J19,J30)&lt;&gt;0,SUM(J19,J30),"")</f>
        <v/>
      </c>
    </row>
    <row r="19" spans="2:10" x14ac:dyDescent="0.2">
      <c r="B19" s="16" t="s">
        <v>194</v>
      </c>
      <c r="C19" s="10"/>
      <c r="D19" s="10"/>
      <c r="E19" s="10" t="s">
        <v>176</v>
      </c>
      <c r="F19" s="10" t="s">
        <v>178</v>
      </c>
      <c r="G19" s="10" t="s">
        <v>195</v>
      </c>
      <c r="H19" s="10" t="s">
        <v>196</v>
      </c>
      <c r="I19" s="8" t="s">
        <v>41</v>
      </c>
      <c r="J19" s="23" t="str">
        <f>IF(SUM(J20:J26)+J29&lt;&gt;0,SUM(J20:J26)+J29,"")</f>
        <v/>
      </c>
    </row>
    <row r="20" spans="2:10" x14ac:dyDescent="0.2">
      <c r="B20" s="18" t="s">
        <v>94</v>
      </c>
      <c r="C20" s="10"/>
      <c r="D20" s="10"/>
      <c r="E20" s="10" t="s">
        <v>176</v>
      </c>
      <c r="F20" s="10" t="s">
        <v>178</v>
      </c>
      <c r="G20" s="10" t="s">
        <v>197</v>
      </c>
      <c r="H20" s="10" t="s">
        <v>196</v>
      </c>
      <c r="I20" s="8" t="s">
        <v>49</v>
      </c>
      <c r="J20" s="24"/>
    </row>
    <row r="21" spans="2:10" x14ac:dyDescent="0.2">
      <c r="B21" s="18" t="s">
        <v>100</v>
      </c>
      <c r="C21" s="10"/>
      <c r="D21" s="10"/>
      <c r="E21" s="10" t="s">
        <v>176</v>
      </c>
      <c r="F21" s="10" t="s">
        <v>178</v>
      </c>
      <c r="G21" s="10" t="s">
        <v>198</v>
      </c>
      <c r="H21" s="10" t="s">
        <v>196</v>
      </c>
      <c r="I21" s="8" t="s">
        <v>50</v>
      </c>
      <c r="J21" s="24"/>
    </row>
    <row r="22" spans="2:10" x14ac:dyDescent="0.2">
      <c r="B22" s="18" t="s">
        <v>199</v>
      </c>
      <c r="C22" s="10"/>
      <c r="D22" s="10"/>
      <c r="E22" s="10" t="s">
        <v>176</v>
      </c>
      <c r="F22" s="10" t="s">
        <v>178</v>
      </c>
      <c r="G22" s="10" t="s">
        <v>200</v>
      </c>
      <c r="H22" s="10" t="s">
        <v>196</v>
      </c>
      <c r="I22" s="8" t="s">
        <v>51</v>
      </c>
      <c r="J22" s="24"/>
    </row>
    <row r="23" spans="2:10" x14ac:dyDescent="0.2">
      <c r="B23" s="18" t="s">
        <v>116</v>
      </c>
      <c r="C23" s="10"/>
      <c r="D23" s="10"/>
      <c r="E23" s="10" t="s">
        <v>176</v>
      </c>
      <c r="F23" s="10" t="s">
        <v>178</v>
      </c>
      <c r="G23" s="10" t="s">
        <v>201</v>
      </c>
      <c r="H23" s="10" t="s">
        <v>196</v>
      </c>
      <c r="I23" s="8" t="s">
        <v>202</v>
      </c>
      <c r="J23" s="24"/>
    </row>
    <row r="24" spans="2:10" x14ac:dyDescent="0.2">
      <c r="B24" s="18" t="s">
        <v>203</v>
      </c>
      <c r="C24" s="10"/>
      <c r="D24" s="10"/>
      <c r="E24" s="10" t="s">
        <v>176</v>
      </c>
      <c r="F24" s="10" t="s">
        <v>178</v>
      </c>
      <c r="G24" s="10" t="s">
        <v>204</v>
      </c>
      <c r="H24" s="10" t="s">
        <v>196</v>
      </c>
      <c r="I24" s="8" t="s">
        <v>205</v>
      </c>
      <c r="J24" s="24"/>
    </row>
    <row r="25" spans="2:10" x14ac:dyDescent="0.2">
      <c r="B25" s="18" t="s">
        <v>206</v>
      </c>
      <c r="C25" s="10"/>
      <c r="D25" s="10"/>
      <c r="E25" s="10" t="s">
        <v>176</v>
      </c>
      <c r="F25" s="10" t="s">
        <v>178</v>
      </c>
      <c r="G25" s="10" t="s">
        <v>207</v>
      </c>
      <c r="H25" s="10" t="s">
        <v>196</v>
      </c>
      <c r="I25" s="8" t="s">
        <v>106</v>
      </c>
      <c r="J25" s="24"/>
    </row>
    <row r="26" spans="2:10" x14ac:dyDescent="0.2">
      <c r="B26" s="18" t="s">
        <v>208</v>
      </c>
      <c r="C26" s="10"/>
      <c r="D26" s="10" t="s">
        <v>176</v>
      </c>
      <c r="E26" s="10" t="s">
        <v>178</v>
      </c>
      <c r="F26" s="10" t="s">
        <v>209</v>
      </c>
      <c r="G26" s="10" t="s">
        <v>196</v>
      </c>
      <c r="H26" s="10" t="s">
        <v>210</v>
      </c>
      <c r="I26" s="8" t="s">
        <v>108</v>
      </c>
      <c r="J26" s="24"/>
    </row>
    <row r="27" spans="2:10" x14ac:dyDescent="0.2">
      <c r="B27" s="19" t="s">
        <v>211</v>
      </c>
      <c r="C27" s="10" t="s">
        <v>176</v>
      </c>
      <c r="D27" s="10" t="s">
        <v>178</v>
      </c>
      <c r="E27" s="10" t="s">
        <v>88</v>
      </c>
      <c r="F27" s="10" t="s">
        <v>207</v>
      </c>
      <c r="G27" s="10" t="s">
        <v>196</v>
      </c>
      <c r="H27" s="10" t="s">
        <v>210</v>
      </c>
      <c r="I27" s="8" t="s">
        <v>110</v>
      </c>
      <c r="J27" s="24"/>
    </row>
    <row r="28" spans="2:10" x14ac:dyDescent="0.2">
      <c r="B28" s="19" t="s">
        <v>212</v>
      </c>
      <c r="C28" s="10" t="s">
        <v>176</v>
      </c>
      <c r="D28" s="10" t="s">
        <v>178</v>
      </c>
      <c r="E28" s="10" t="s">
        <v>213</v>
      </c>
      <c r="F28" s="10" t="s">
        <v>207</v>
      </c>
      <c r="G28" s="10" t="s">
        <v>196</v>
      </c>
      <c r="H28" s="10" t="s">
        <v>210</v>
      </c>
      <c r="I28" s="8" t="s">
        <v>112</v>
      </c>
      <c r="J28" s="24"/>
    </row>
    <row r="29" spans="2:10" x14ac:dyDescent="0.2">
      <c r="B29" s="18" t="s">
        <v>214</v>
      </c>
      <c r="C29" s="10"/>
      <c r="D29" s="10"/>
      <c r="E29" s="10" t="s">
        <v>176</v>
      </c>
      <c r="F29" s="10" t="s">
        <v>178</v>
      </c>
      <c r="G29" s="10" t="s">
        <v>215</v>
      </c>
      <c r="H29" s="10" t="s">
        <v>196</v>
      </c>
      <c r="I29" s="8" t="s">
        <v>115</v>
      </c>
      <c r="J29" s="24"/>
    </row>
    <row r="30" spans="2:10" x14ac:dyDescent="0.2">
      <c r="B30" s="16" t="s">
        <v>216</v>
      </c>
      <c r="C30" s="10"/>
      <c r="D30" s="10"/>
      <c r="E30" s="10" t="s">
        <v>176</v>
      </c>
      <c r="F30" s="10" t="s">
        <v>178</v>
      </c>
      <c r="G30" s="10" t="s">
        <v>217</v>
      </c>
      <c r="H30" s="10" t="s">
        <v>218</v>
      </c>
      <c r="I30" s="8" t="s">
        <v>219</v>
      </c>
      <c r="J30" s="23" t="str">
        <f>IF(SUM(J31:J37)&lt;&gt;0,SUM(J31:J37),"")</f>
        <v/>
      </c>
    </row>
    <row r="31" spans="2:10" x14ac:dyDescent="0.2">
      <c r="B31" s="18" t="s">
        <v>220</v>
      </c>
      <c r="C31" s="10"/>
      <c r="D31" s="10" t="s">
        <v>176</v>
      </c>
      <c r="E31" s="10" t="s">
        <v>178</v>
      </c>
      <c r="F31" s="10" t="s">
        <v>193</v>
      </c>
      <c r="G31" s="10" t="s">
        <v>218</v>
      </c>
      <c r="H31" s="10" t="s">
        <v>221</v>
      </c>
      <c r="I31" s="8" t="s">
        <v>52</v>
      </c>
      <c r="J31" s="24"/>
    </row>
    <row r="32" spans="2:10" x14ac:dyDescent="0.2">
      <c r="B32" s="18" t="s">
        <v>222</v>
      </c>
      <c r="C32" s="10"/>
      <c r="D32" s="10"/>
      <c r="E32" s="10" t="s">
        <v>176</v>
      </c>
      <c r="F32" s="10" t="s">
        <v>178</v>
      </c>
      <c r="G32" s="10" t="s">
        <v>223</v>
      </c>
      <c r="H32" s="10" t="s">
        <v>218</v>
      </c>
      <c r="I32" s="8" t="s">
        <v>141</v>
      </c>
      <c r="J32" s="24"/>
    </row>
    <row r="33" spans="2:10" x14ac:dyDescent="0.2">
      <c r="B33" s="18" t="s">
        <v>224</v>
      </c>
      <c r="C33" s="10"/>
      <c r="D33" s="10" t="s">
        <v>176</v>
      </c>
      <c r="E33" s="10" t="s">
        <v>178</v>
      </c>
      <c r="F33" s="10" t="s">
        <v>193</v>
      </c>
      <c r="G33" s="10" t="s">
        <v>218</v>
      </c>
      <c r="H33" s="10" t="s">
        <v>225</v>
      </c>
      <c r="I33" s="8" t="s">
        <v>143</v>
      </c>
      <c r="J33" s="24"/>
    </row>
    <row r="34" spans="2:10" x14ac:dyDescent="0.2">
      <c r="B34" s="18" t="s">
        <v>226</v>
      </c>
      <c r="C34" s="10"/>
      <c r="D34" s="10"/>
      <c r="E34" s="10" t="s">
        <v>176</v>
      </c>
      <c r="F34" s="10" t="s">
        <v>178</v>
      </c>
      <c r="G34" s="10" t="s">
        <v>227</v>
      </c>
      <c r="H34" s="10" t="s">
        <v>218</v>
      </c>
      <c r="I34" s="8" t="s">
        <v>228</v>
      </c>
      <c r="J34" s="24"/>
    </row>
    <row r="35" spans="2:10" x14ac:dyDescent="0.2">
      <c r="B35" s="18" t="s">
        <v>229</v>
      </c>
      <c r="C35" s="10"/>
      <c r="D35" s="10"/>
      <c r="E35" s="10" t="s">
        <v>176</v>
      </c>
      <c r="F35" s="10" t="s">
        <v>178</v>
      </c>
      <c r="G35" s="10" t="s">
        <v>230</v>
      </c>
      <c r="H35" s="10" t="s">
        <v>218</v>
      </c>
      <c r="I35" s="8" t="s">
        <v>231</v>
      </c>
      <c r="J35" s="24"/>
    </row>
    <row r="36" spans="2:10" x14ac:dyDescent="0.2">
      <c r="B36" s="18" t="s">
        <v>116</v>
      </c>
      <c r="C36" s="10"/>
      <c r="D36" s="10"/>
      <c r="E36" s="10" t="s">
        <v>176</v>
      </c>
      <c r="F36" s="10" t="s">
        <v>178</v>
      </c>
      <c r="G36" s="10" t="s">
        <v>232</v>
      </c>
      <c r="H36" s="10" t="s">
        <v>218</v>
      </c>
      <c r="I36" s="8" t="s">
        <v>146</v>
      </c>
      <c r="J36" s="24"/>
    </row>
    <row r="37" spans="2:10" x14ac:dyDescent="0.2">
      <c r="B37" s="18" t="s">
        <v>203</v>
      </c>
      <c r="C37" s="10"/>
      <c r="D37" s="10"/>
      <c r="E37" s="10" t="s">
        <v>176</v>
      </c>
      <c r="F37" s="10" t="s">
        <v>178</v>
      </c>
      <c r="G37" s="10" t="s">
        <v>204</v>
      </c>
      <c r="H37" s="10" t="s">
        <v>218</v>
      </c>
      <c r="I37" s="8" t="s">
        <v>151</v>
      </c>
      <c r="J37" s="24"/>
    </row>
    <row r="38" spans="2:10" x14ac:dyDescent="0.2">
      <c r="B38" s="15" t="s">
        <v>233</v>
      </c>
      <c r="C38" s="10"/>
      <c r="D38" s="10"/>
      <c r="E38" s="10"/>
      <c r="F38" s="10" t="s">
        <v>176</v>
      </c>
      <c r="G38" s="10" t="s">
        <v>178</v>
      </c>
      <c r="H38" s="10" t="s">
        <v>233</v>
      </c>
      <c r="I38" s="8" t="s">
        <v>154</v>
      </c>
      <c r="J38" s="24">
        <v>35006917</v>
      </c>
    </row>
    <row r="39" spans="2:10" x14ac:dyDescent="0.2">
      <c r="B39" s="15" t="s">
        <v>234</v>
      </c>
      <c r="C39" s="10"/>
      <c r="D39" s="10"/>
      <c r="E39" s="10"/>
      <c r="F39" s="10" t="s">
        <v>176</v>
      </c>
      <c r="G39" s="10" t="s">
        <v>178</v>
      </c>
      <c r="H39" s="10" t="s">
        <v>234</v>
      </c>
      <c r="I39" s="8" t="s">
        <v>156</v>
      </c>
      <c r="J39" s="24"/>
    </row>
    <row r="40" spans="2:10" x14ac:dyDescent="0.2">
      <c r="B40" s="16" t="s">
        <v>94</v>
      </c>
      <c r="C40" s="10"/>
      <c r="D40" s="10"/>
      <c r="E40" s="10"/>
      <c r="F40" s="10" t="s">
        <v>176</v>
      </c>
      <c r="G40" s="10" t="s">
        <v>178</v>
      </c>
      <c r="H40" s="10" t="s">
        <v>235</v>
      </c>
      <c r="I40" s="8" t="s">
        <v>236</v>
      </c>
      <c r="J40" s="17" t="s">
        <v>1733</v>
      </c>
    </row>
    <row r="41" spans="2:10" x14ac:dyDescent="0.2">
      <c r="B41" s="16" t="s">
        <v>31</v>
      </c>
      <c r="C41" s="10"/>
      <c r="D41" s="10"/>
      <c r="E41" s="10"/>
      <c r="F41" s="10" t="s">
        <v>176</v>
      </c>
      <c r="G41" s="10" t="s">
        <v>178</v>
      </c>
      <c r="H41" s="10" t="s">
        <v>237</v>
      </c>
      <c r="I41" s="8" t="s">
        <v>238</v>
      </c>
      <c r="J41" s="17" t="s">
        <v>1733</v>
      </c>
    </row>
    <row r="42" spans="2:10" x14ac:dyDescent="0.2">
      <c r="B42" s="16" t="s">
        <v>33</v>
      </c>
      <c r="C42" s="10"/>
      <c r="D42" s="10"/>
      <c r="E42" s="10"/>
      <c r="F42" s="10" t="s">
        <v>176</v>
      </c>
      <c r="G42" s="10" t="s">
        <v>178</v>
      </c>
      <c r="H42" s="10" t="s">
        <v>239</v>
      </c>
      <c r="I42" s="8" t="s">
        <v>240</v>
      </c>
      <c r="J42" s="17" t="s">
        <v>1733</v>
      </c>
    </row>
    <row r="43" spans="2:10" x14ac:dyDescent="0.2">
      <c r="B43" s="16" t="s">
        <v>241</v>
      </c>
      <c r="C43" s="10"/>
      <c r="D43" s="10"/>
      <c r="E43" s="10"/>
      <c r="F43" s="10" t="s">
        <v>176</v>
      </c>
      <c r="G43" s="10" t="s">
        <v>178</v>
      </c>
      <c r="H43" s="10" t="s">
        <v>242</v>
      </c>
      <c r="I43" s="8" t="s">
        <v>243</v>
      </c>
      <c r="J43" s="17" t="s">
        <v>1733</v>
      </c>
    </row>
    <row r="44" spans="2:10" x14ac:dyDescent="0.2">
      <c r="B44" s="15" t="s">
        <v>244</v>
      </c>
      <c r="C44" s="10"/>
      <c r="D44" s="10"/>
      <c r="E44" s="10"/>
      <c r="F44" s="10" t="s">
        <v>176</v>
      </c>
      <c r="G44" s="10" t="s">
        <v>178</v>
      </c>
      <c r="H44" s="10" t="s">
        <v>244</v>
      </c>
      <c r="I44" s="8" t="s">
        <v>245</v>
      </c>
      <c r="J44" s="17" t="s">
        <v>1733</v>
      </c>
    </row>
    <row r="45" spans="2:10" x14ac:dyDescent="0.2">
      <c r="B45" s="16" t="s">
        <v>246</v>
      </c>
      <c r="C45" s="10"/>
      <c r="D45" s="10"/>
      <c r="E45" s="10" t="s">
        <v>176</v>
      </c>
      <c r="F45" s="10" t="s">
        <v>178</v>
      </c>
      <c r="G45" s="10" t="s">
        <v>244</v>
      </c>
      <c r="H45" s="10" t="s">
        <v>221</v>
      </c>
      <c r="I45" s="8" t="s">
        <v>247</v>
      </c>
      <c r="J45" s="17" t="s">
        <v>1733</v>
      </c>
    </row>
    <row r="46" spans="2:10" x14ac:dyDescent="0.2">
      <c r="B46" s="16" t="s">
        <v>248</v>
      </c>
      <c r="C46" s="10"/>
      <c r="D46" s="10"/>
      <c r="E46" s="10" t="s">
        <v>176</v>
      </c>
      <c r="F46" s="10" t="s">
        <v>178</v>
      </c>
      <c r="G46" s="10" t="s">
        <v>244</v>
      </c>
      <c r="H46" s="10" t="s">
        <v>225</v>
      </c>
      <c r="I46" s="8" t="s">
        <v>249</v>
      </c>
      <c r="J46" s="17" t="s">
        <v>1733</v>
      </c>
    </row>
    <row r="47" spans="2:10" x14ac:dyDescent="0.2">
      <c r="B47" s="16" t="s">
        <v>250</v>
      </c>
      <c r="C47" s="10"/>
      <c r="D47" s="10"/>
      <c r="E47" s="10" t="s">
        <v>176</v>
      </c>
      <c r="F47" s="10" t="s">
        <v>178</v>
      </c>
      <c r="G47" s="10" t="s">
        <v>244</v>
      </c>
      <c r="H47" s="10" t="s">
        <v>251</v>
      </c>
      <c r="I47" s="8" t="s">
        <v>252</v>
      </c>
      <c r="J47" s="17" t="s">
        <v>1733</v>
      </c>
    </row>
    <row r="48" spans="2:10" x14ac:dyDescent="0.2">
      <c r="B48" s="16" t="s">
        <v>63</v>
      </c>
      <c r="C48" s="10"/>
      <c r="D48" s="10"/>
      <c r="E48" s="10"/>
      <c r="F48" s="10" t="s">
        <v>176</v>
      </c>
      <c r="G48" s="10" t="s">
        <v>178</v>
      </c>
      <c r="H48" s="10" t="s">
        <v>253</v>
      </c>
      <c r="I48" s="8" t="s">
        <v>254</v>
      </c>
      <c r="J48" s="17" t="s">
        <v>1733</v>
      </c>
    </row>
    <row r="49" spans="2:10" x14ac:dyDescent="0.2">
      <c r="B49" s="15" t="s">
        <v>255</v>
      </c>
      <c r="C49" s="10"/>
      <c r="D49" s="10"/>
      <c r="E49" s="10"/>
      <c r="F49" s="10" t="s">
        <v>176</v>
      </c>
      <c r="G49" s="10" t="s">
        <v>178</v>
      </c>
      <c r="H49" s="10" t="s">
        <v>255</v>
      </c>
      <c r="I49" s="8" t="s">
        <v>158</v>
      </c>
      <c r="J49" s="23" t="str">
        <f>IF(J51+J52&lt;&gt;0,J51+J52,"")</f>
        <v/>
      </c>
    </row>
    <row r="50" spans="2:10" x14ac:dyDescent="0.2">
      <c r="B50" s="16" t="s">
        <v>256</v>
      </c>
      <c r="C50" s="10"/>
      <c r="D50" s="10"/>
      <c r="E50" s="10"/>
      <c r="F50" s="10" t="s">
        <v>176</v>
      </c>
      <c r="G50" s="10" t="s">
        <v>178</v>
      </c>
      <c r="H50" s="10" t="s">
        <v>257</v>
      </c>
      <c r="I50" s="8" t="s">
        <v>258</v>
      </c>
      <c r="J50" s="17" t="s">
        <v>1733</v>
      </c>
    </row>
    <row r="51" spans="2:10" x14ac:dyDescent="0.2">
      <c r="B51" s="16" t="s">
        <v>259</v>
      </c>
      <c r="C51" s="10"/>
      <c r="D51" s="10"/>
      <c r="E51" s="10"/>
      <c r="F51" s="10" t="s">
        <v>176</v>
      </c>
      <c r="G51" s="10" t="s">
        <v>178</v>
      </c>
      <c r="H51" s="10" t="s">
        <v>260</v>
      </c>
      <c r="I51" s="8" t="s">
        <v>161</v>
      </c>
      <c r="J51" s="24"/>
    </row>
    <row r="52" spans="2:10" x14ac:dyDescent="0.2">
      <c r="B52" s="16" t="s">
        <v>241</v>
      </c>
      <c r="C52" s="10"/>
      <c r="D52" s="10"/>
      <c r="E52" s="10"/>
      <c r="F52" s="10" t="s">
        <v>176</v>
      </c>
      <c r="G52" s="10" t="s">
        <v>178</v>
      </c>
      <c r="H52" s="10" t="s">
        <v>261</v>
      </c>
      <c r="I52" s="8" t="s">
        <v>164</v>
      </c>
      <c r="J52" s="24"/>
    </row>
    <row r="53" spans="2:10" x14ac:dyDescent="0.2">
      <c r="B53" s="15" t="s">
        <v>262</v>
      </c>
      <c r="C53" s="10"/>
      <c r="D53" s="10"/>
      <c r="E53" s="10"/>
      <c r="F53" s="10" t="s">
        <v>176</v>
      </c>
      <c r="G53" s="10" t="s">
        <v>178</v>
      </c>
      <c r="H53" s="10" t="s">
        <v>262</v>
      </c>
      <c r="I53" s="8" t="s">
        <v>79</v>
      </c>
      <c r="J53" s="17" t="s">
        <v>1733</v>
      </c>
    </row>
    <row r="54" spans="2:10" x14ac:dyDescent="0.2">
      <c r="B54" s="15" t="s">
        <v>263</v>
      </c>
      <c r="C54" s="10"/>
      <c r="D54" s="10"/>
      <c r="E54" s="10"/>
      <c r="F54" s="10" t="s">
        <v>176</v>
      </c>
      <c r="G54" s="10" t="s">
        <v>178</v>
      </c>
      <c r="H54" s="10" t="s">
        <v>264</v>
      </c>
      <c r="I54" s="8" t="s">
        <v>84</v>
      </c>
      <c r="J54" s="24"/>
    </row>
    <row r="55" spans="2:10" x14ac:dyDescent="0.2">
      <c r="B55" s="15" t="s">
        <v>265</v>
      </c>
      <c r="C55" s="10"/>
      <c r="D55" s="10"/>
      <c r="E55" s="10"/>
      <c r="F55" s="10" t="s">
        <v>176</v>
      </c>
      <c r="G55" s="10" t="s">
        <v>178</v>
      </c>
      <c r="H55" s="10" t="s">
        <v>266</v>
      </c>
      <c r="I55" s="8" t="s">
        <v>91</v>
      </c>
      <c r="J55" s="24"/>
    </row>
    <row r="56" spans="2:10" x14ac:dyDescent="0.2">
      <c r="B56" s="15" t="s">
        <v>267</v>
      </c>
      <c r="C56" s="10"/>
      <c r="D56" s="10"/>
      <c r="E56" s="10"/>
      <c r="F56" s="10" t="s">
        <v>176</v>
      </c>
      <c r="G56" s="10" t="s">
        <v>178</v>
      </c>
      <c r="H56" s="10" t="s">
        <v>267</v>
      </c>
      <c r="I56" s="8" t="s">
        <v>93</v>
      </c>
      <c r="J56" s="24"/>
    </row>
    <row r="57" spans="2:10" x14ac:dyDescent="0.2">
      <c r="B57" s="15" t="s">
        <v>268</v>
      </c>
      <c r="C57" s="10"/>
      <c r="D57" s="10"/>
      <c r="E57" s="10"/>
      <c r="F57" s="10" t="s">
        <v>176</v>
      </c>
      <c r="G57" s="10" t="s">
        <v>269</v>
      </c>
      <c r="H57" s="10" t="s">
        <v>177</v>
      </c>
      <c r="I57" s="8" t="s">
        <v>95</v>
      </c>
      <c r="J57" s="23" t="str">
        <f>IF(J58+J59&lt;&gt;0,J58+J59,"")</f>
        <v/>
      </c>
    </row>
    <row r="58" spans="2:10" x14ac:dyDescent="0.2">
      <c r="B58" s="16" t="s">
        <v>193</v>
      </c>
      <c r="C58" s="10"/>
      <c r="D58" s="10"/>
      <c r="E58" s="10"/>
      <c r="F58" s="10" t="s">
        <v>176</v>
      </c>
      <c r="G58" s="10" t="s">
        <v>269</v>
      </c>
      <c r="H58" s="10" t="s">
        <v>193</v>
      </c>
      <c r="I58" s="8" t="s">
        <v>97</v>
      </c>
      <c r="J58" s="24"/>
    </row>
    <row r="59" spans="2:10" x14ac:dyDescent="0.2">
      <c r="B59" s="16" t="s">
        <v>270</v>
      </c>
      <c r="C59" s="10"/>
      <c r="D59" s="10"/>
      <c r="E59" s="10"/>
      <c r="F59" s="10" t="s">
        <v>176</v>
      </c>
      <c r="G59" s="10" t="s">
        <v>269</v>
      </c>
      <c r="H59" s="10" t="s">
        <v>271</v>
      </c>
      <c r="I59" s="8" t="s">
        <v>99</v>
      </c>
      <c r="J59" s="24"/>
    </row>
    <row r="60" spans="2:10" x14ac:dyDescent="0.2">
      <c r="B60" s="10" t="s">
        <v>272</v>
      </c>
      <c r="C60" s="10"/>
      <c r="D60" s="10"/>
      <c r="E60" s="10"/>
      <c r="F60" s="10"/>
      <c r="G60" s="10" t="s">
        <v>273</v>
      </c>
      <c r="H60" s="10" t="s">
        <v>274</v>
      </c>
      <c r="I60" s="8" t="s">
        <v>103</v>
      </c>
      <c r="J60" s="23">
        <f>IF(SUM(J9,'F_01.02'!I10)&lt;&gt;0,SUM(J9,'F_01.02'!I10),"")</f>
        <v>805198768</v>
      </c>
    </row>
  </sheetData>
  <printOptions gridLines="1" gridLinesSet="0"/>
  <pageMargins left="0" right="0" top="0" bottom="0" header="0" footer="0"/>
  <pageSetup paperSize="9" fitToHeight="0" orientation="portrait"/>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0">
    <tabColor indexed="23"/>
  </sheetPr>
  <dimension ref="A1:F15"/>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4" width="9.140625" style="11" hidden="1" customWidth="1"/>
    <col min="5" max="5" width="8.7109375" style="11" customWidth="1"/>
    <col min="6" max="16384" width="16.7109375" style="11"/>
  </cols>
  <sheetData>
    <row r="1" spans="1:6" ht="12" x14ac:dyDescent="0.2">
      <c r="A1" s="1" t="s">
        <v>933</v>
      </c>
      <c r="F1" s="12" t="s">
        <v>1734</v>
      </c>
    </row>
    <row r="5" spans="1:6" s="13" customFormat="1" x14ac:dyDescent="0.25"/>
    <row r="6" spans="1:6" s="13" customFormat="1" x14ac:dyDescent="0.25">
      <c r="F6" s="6" t="s">
        <v>276</v>
      </c>
    </row>
    <row r="7" spans="1:6" hidden="1" x14ac:dyDescent="0.2">
      <c r="F7" s="10" t="s">
        <v>277</v>
      </c>
    </row>
    <row r="8" spans="1:6" hidden="1" x14ac:dyDescent="0.2">
      <c r="F8" s="10" t="s">
        <v>279</v>
      </c>
    </row>
    <row r="9" spans="1:6" hidden="1" x14ac:dyDescent="0.2">
      <c r="F9" s="10" t="s">
        <v>332</v>
      </c>
    </row>
    <row r="10" spans="1:6" s="14" customFormat="1" x14ac:dyDescent="0.2">
      <c r="A10" s="11"/>
      <c r="B10" s="11"/>
      <c r="C10" s="11"/>
      <c r="D10" s="11"/>
      <c r="E10" s="7" t="s">
        <v>1732</v>
      </c>
      <c r="F10" s="8" t="s">
        <v>2</v>
      </c>
    </row>
    <row r="11" spans="1:6" x14ac:dyDescent="0.2">
      <c r="B11" s="10" t="s">
        <v>934</v>
      </c>
      <c r="C11" s="10" t="s">
        <v>42</v>
      </c>
      <c r="D11" s="10" t="s">
        <v>43</v>
      </c>
      <c r="E11" s="8" t="s">
        <v>35</v>
      </c>
      <c r="F11" s="23" t="str">
        <f>IF(F12+F13+F14&lt;&gt;0,F12+F13+F14,"")</f>
        <v/>
      </c>
    </row>
    <row r="12" spans="1:6" x14ac:dyDescent="0.2">
      <c r="B12" s="15" t="s">
        <v>31</v>
      </c>
      <c r="C12" s="10" t="s">
        <v>42</v>
      </c>
      <c r="D12" s="10" t="s">
        <v>31</v>
      </c>
      <c r="E12" s="8" t="s">
        <v>7</v>
      </c>
      <c r="F12" s="24"/>
    </row>
    <row r="13" spans="1:6" x14ac:dyDescent="0.2">
      <c r="B13" s="15" t="s">
        <v>33</v>
      </c>
      <c r="C13" s="10" t="s">
        <v>42</v>
      </c>
      <c r="D13" s="10" t="s">
        <v>33</v>
      </c>
      <c r="E13" s="8" t="s">
        <v>22</v>
      </c>
      <c r="F13" s="24"/>
    </row>
    <row r="14" spans="1:6" x14ac:dyDescent="0.2">
      <c r="B14" s="15" t="s">
        <v>21</v>
      </c>
      <c r="C14" s="10" t="s">
        <v>42</v>
      </c>
      <c r="D14" s="10" t="s">
        <v>21</v>
      </c>
      <c r="E14" s="8" t="s">
        <v>25</v>
      </c>
      <c r="F14" s="24"/>
    </row>
    <row r="15" spans="1:6" x14ac:dyDescent="0.2">
      <c r="B15" s="10" t="s">
        <v>925</v>
      </c>
      <c r="C15" s="10" t="s">
        <v>42</v>
      </c>
      <c r="D15" s="10" t="s">
        <v>926</v>
      </c>
      <c r="E15" s="8" t="s">
        <v>49</v>
      </c>
      <c r="F15" s="24"/>
    </row>
  </sheetData>
  <printOptions gridLines="1" gridLinesSet="0"/>
  <pageMargins left="0" right="0" top="0" bottom="0" header="0" footer="0"/>
  <pageSetup paperSize="9" fitToHeight="0" orientation="portrait"/>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1">
    <tabColor indexed="23"/>
  </sheetPr>
  <dimension ref="A1:H26"/>
  <sheetViews>
    <sheetView workbookViewId="0">
      <pane xSplit="6" ySplit="10" topLeftCell="G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5" width="9.140625" style="11" hidden="1" customWidth="1"/>
    <col min="6" max="6" width="8.7109375" style="11" customWidth="1"/>
    <col min="7" max="8" width="16.7109375" style="11" customWidth="1"/>
    <col min="9" max="16384" width="8.85546875" style="11"/>
  </cols>
  <sheetData>
    <row r="1" spans="1:8" ht="12" x14ac:dyDescent="0.2">
      <c r="A1" s="1" t="s">
        <v>935</v>
      </c>
      <c r="F1" s="12" t="s">
        <v>1734</v>
      </c>
    </row>
    <row r="5" spans="1:8" s="13" customFormat="1" x14ac:dyDescent="0.25"/>
    <row r="6" spans="1:8" s="13" customFormat="1" ht="33.75" x14ac:dyDescent="0.25">
      <c r="G6" s="6" t="s">
        <v>276</v>
      </c>
      <c r="H6" s="6" t="s">
        <v>936</v>
      </c>
    </row>
    <row r="7" spans="1:8" hidden="1" x14ac:dyDescent="0.2">
      <c r="G7" s="10" t="s">
        <v>277</v>
      </c>
      <c r="H7" s="10" t="s">
        <v>277</v>
      </c>
    </row>
    <row r="8" spans="1:8" hidden="1" x14ac:dyDescent="0.2">
      <c r="G8" s="10" t="s">
        <v>279</v>
      </c>
      <c r="H8" s="10" t="s">
        <v>279</v>
      </c>
    </row>
    <row r="9" spans="1:8" hidden="1" x14ac:dyDescent="0.2">
      <c r="G9" s="10" t="s">
        <v>332</v>
      </c>
      <c r="H9" s="10" t="s">
        <v>937</v>
      </c>
    </row>
    <row r="10" spans="1:8" x14ac:dyDescent="0.2">
      <c r="F10" s="7" t="s">
        <v>1732</v>
      </c>
      <c r="G10" s="8" t="s">
        <v>2</v>
      </c>
      <c r="H10" s="8" t="s">
        <v>7</v>
      </c>
    </row>
    <row r="11" spans="1:8" x14ac:dyDescent="0.2">
      <c r="B11" s="10" t="s">
        <v>338</v>
      </c>
      <c r="C11" s="10"/>
      <c r="D11" s="10" t="s">
        <v>339</v>
      </c>
      <c r="E11" s="10" t="s">
        <v>326</v>
      </c>
      <c r="F11" s="8" t="s">
        <v>32</v>
      </c>
      <c r="G11" s="23" t="str">
        <f>IF(SUM(G13:G17)&lt;&gt;0,SUM(G13:G17),"")</f>
        <v/>
      </c>
      <c r="H11" s="17" t="s">
        <v>1733</v>
      </c>
    </row>
    <row r="12" spans="1:8" x14ac:dyDescent="0.2">
      <c r="B12" s="15" t="s">
        <v>31</v>
      </c>
      <c r="C12" s="10"/>
      <c r="D12" s="10" t="s">
        <v>48</v>
      </c>
      <c r="E12" s="10" t="s">
        <v>31</v>
      </c>
      <c r="F12" s="8" t="s">
        <v>2</v>
      </c>
      <c r="G12" s="17" t="s">
        <v>1733</v>
      </c>
      <c r="H12" s="17" t="s">
        <v>1733</v>
      </c>
    </row>
    <row r="13" spans="1:8" x14ac:dyDescent="0.2">
      <c r="B13" s="15" t="s">
        <v>33</v>
      </c>
      <c r="C13" s="10"/>
      <c r="D13" s="10" t="s">
        <v>48</v>
      </c>
      <c r="E13" s="10" t="s">
        <v>33</v>
      </c>
      <c r="F13" s="8" t="s">
        <v>7</v>
      </c>
      <c r="G13" s="24"/>
      <c r="H13" s="24"/>
    </row>
    <row r="14" spans="1:8" x14ac:dyDescent="0.2">
      <c r="B14" s="15" t="s">
        <v>21</v>
      </c>
      <c r="C14" s="10"/>
      <c r="D14" s="10" t="s">
        <v>48</v>
      </c>
      <c r="E14" s="10" t="s">
        <v>21</v>
      </c>
      <c r="F14" s="8" t="s">
        <v>22</v>
      </c>
      <c r="G14" s="24"/>
      <c r="H14" s="24"/>
    </row>
    <row r="15" spans="1:8" x14ac:dyDescent="0.2">
      <c r="B15" s="15" t="s">
        <v>128</v>
      </c>
      <c r="C15" s="10"/>
      <c r="D15" s="10" t="s">
        <v>138</v>
      </c>
      <c r="E15" s="10" t="s">
        <v>128</v>
      </c>
      <c r="F15" s="8" t="s">
        <v>25</v>
      </c>
      <c r="G15" s="24"/>
      <c r="H15" s="24"/>
    </row>
    <row r="16" spans="1:8" x14ac:dyDescent="0.2">
      <c r="B16" s="15" t="s">
        <v>129</v>
      </c>
      <c r="C16" s="10"/>
      <c r="D16" s="10" t="s">
        <v>138</v>
      </c>
      <c r="E16" s="10" t="s">
        <v>129</v>
      </c>
      <c r="F16" s="8" t="s">
        <v>28</v>
      </c>
      <c r="G16" s="24"/>
      <c r="H16" s="24"/>
    </row>
    <row r="17" spans="2:8" x14ac:dyDescent="0.2">
      <c r="B17" s="15" t="s">
        <v>130</v>
      </c>
      <c r="C17" s="10"/>
      <c r="D17" s="10" t="s">
        <v>138</v>
      </c>
      <c r="E17" s="10" t="s">
        <v>130</v>
      </c>
      <c r="F17" s="8" t="s">
        <v>30</v>
      </c>
      <c r="G17" s="24"/>
      <c r="H17" s="24"/>
    </row>
    <row r="18" spans="2:8" x14ac:dyDescent="0.2">
      <c r="B18" s="10" t="s">
        <v>938</v>
      </c>
      <c r="C18" s="10" t="s">
        <v>339</v>
      </c>
      <c r="D18" s="10" t="s">
        <v>326</v>
      </c>
      <c r="E18" s="10" t="s">
        <v>939</v>
      </c>
      <c r="F18" s="8" t="s">
        <v>940</v>
      </c>
      <c r="G18" s="24"/>
      <c r="H18" s="17" t="s">
        <v>1733</v>
      </c>
    </row>
    <row r="19" spans="2:8" x14ac:dyDescent="0.2">
      <c r="B19" s="10" t="s">
        <v>941</v>
      </c>
      <c r="C19" s="10" t="s">
        <v>339</v>
      </c>
      <c r="D19" s="10" t="s">
        <v>326</v>
      </c>
      <c r="E19" s="10" t="s">
        <v>942</v>
      </c>
      <c r="F19" s="8" t="s">
        <v>943</v>
      </c>
      <c r="G19" s="24"/>
      <c r="H19" s="17" t="s">
        <v>1733</v>
      </c>
    </row>
    <row r="20" spans="2:8" x14ac:dyDescent="0.2">
      <c r="B20" s="10" t="s">
        <v>340</v>
      </c>
      <c r="C20" s="10"/>
      <c r="D20" s="10" t="s">
        <v>341</v>
      </c>
      <c r="E20" s="10" t="s">
        <v>326</v>
      </c>
      <c r="F20" s="8" t="s">
        <v>141</v>
      </c>
      <c r="G20" s="17" t="s">
        <v>1733</v>
      </c>
      <c r="H20" s="17" t="s">
        <v>1733</v>
      </c>
    </row>
    <row r="21" spans="2:8" x14ac:dyDescent="0.2">
      <c r="B21" s="15" t="s">
        <v>31</v>
      </c>
      <c r="C21" s="10"/>
      <c r="D21" s="10" t="s">
        <v>341</v>
      </c>
      <c r="E21" s="10" t="s">
        <v>31</v>
      </c>
      <c r="F21" s="8" t="s">
        <v>34</v>
      </c>
      <c r="G21" s="17" t="s">
        <v>1733</v>
      </c>
      <c r="H21" s="17" t="s">
        <v>1733</v>
      </c>
    </row>
    <row r="22" spans="2:8" x14ac:dyDescent="0.2">
      <c r="B22" s="15" t="s">
        <v>33</v>
      </c>
      <c r="C22" s="10"/>
      <c r="D22" s="10" t="s">
        <v>341</v>
      </c>
      <c r="E22" s="10" t="s">
        <v>33</v>
      </c>
      <c r="F22" s="8" t="s">
        <v>35</v>
      </c>
      <c r="G22" s="17" t="s">
        <v>1733</v>
      </c>
      <c r="H22" s="17" t="s">
        <v>1733</v>
      </c>
    </row>
    <row r="23" spans="2:8" x14ac:dyDescent="0.2">
      <c r="B23" s="15" t="s">
        <v>21</v>
      </c>
      <c r="C23" s="10"/>
      <c r="D23" s="10" t="s">
        <v>341</v>
      </c>
      <c r="E23" s="10" t="s">
        <v>21</v>
      </c>
      <c r="F23" s="8" t="s">
        <v>49</v>
      </c>
      <c r="G23" s="17" t="s">
        <v>1733</v>
      </c>
      <c r="H23" s="17" t="s">
        <v>1733</v>
      </c>
    </row>
    <row r="24" spans="2:8" x14ac:dyDescent="0.2">
      <c r="B24" s="15" t="s">
        <v>128</v>
      </c>
      <c r="C24" s="10"/>
      <c r="D24" s="10" t="s">
        <v>341</v>
      </c>
      <c r="E24" s="10" t="s">
        <v>128</v>
      </c>
      <c r="F24" s="8" t="s">
        <v>50</v>
      </c>
      <c r="G24" s="17" t="s">
        <v>1733</v>
      </c>
      <c r="H24" s="17" t="s">
        <v>1733</v>
      </c>
    </row>
    <row r="25" spans="2:8" x14ac:dyDescent="0.2">
      <c r="B25" s="15" t="s">
        <v>129</v>
      </c>
      <c r="C25" s="10"/>
      <c r="D25" s="10" t="s">
        <v>341</v>
      </c>
      <c r="E25" s="10" t="s">
        <v>129</v>
      </c>
      <c r="F25" s="8" t="s">
        <v>51</v>
      </c>
      <c r="G25" s="17" t="s">
        <v>1733</v>
      </c>
      <c r="H25" s="17" t="s">
        <v>1733</v>
      </c>
    </row>
    <row r="26" spans="2:8" x14ac:dyDescent="0.2">
      <c r="B26" s="15" t="s">
        <v>130</v>
      </c>
      <c r="C26" s="10"/>
      <c r="D26" s="10" t="s">
        <v>341</v>
      </c>
      <c r="E26" s="10" t="s">
        <v>130</v>
      </c>
      <c r="F26" s="8" t="s">
        <v>52</v>
      </c>
      <c r="G26" s="17" t="s">
        <v>1733</v>
      </c>
      <c r="H26" s="17" t="s">
        <v>1733</v>
      </c>
    </row>
  </sheetData>
  <printOptions gridLines="1" gridLinesSet="0"/>
  <pageMargins left="0" right="0" top="0" bottom="0" header="0" footer="0"/>
  <pageSetup paperSize="9" fitToHeight="0" orientation="portrait"/>
  <headerFooter scaleWithDoc="0"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2">
    <tabColor indexed="23"/>
  </sheetPr>
  <dimension ref="A1:G14"/>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61.5703125" style="11" bestFit="1" customWidth="1"/>
    <col min="3" max="5" width="9.140625" style="11" hidden="1" customWidth="1"/>
    <col min="6" max="6" width="8.7109375" style="11" customWidth="1"/>
    <col min="7" max="16384" width="16.7109375" style="11"/>
  </cols>
  <sheetData>
    <row r="1" spans="1:7" ht="12" x14ac:dyDescent="0.2">
      <c r="A1" s="1" t="s">
        <v>944</v>
      </c>
      <c r="F1" s="12" t="s">
        <v>1734</v>
      </c>
    </row>
    <row r="5" spans="1:7" s="13" customFormat="1" x14ac:dyDescent="0.25"/>
    <row r="6" spans="1:7" s="13" customFormat="1" x14ac:dyDescent="0.25">
      <c r="G6" s="6" t="s">
        <v>276</v>
      </c>
    </row>
    <row r="7" spans="1:7" hidden="1" x14ac:dyDescent="0.2">
      <c r="G7" s="10" t="s">
        <v>277</v>
      </c>
    </row>
    <row r="8" spans="1:7" hidden="1" x14ac:dyDescent="0.2">
      <c r="G8" s="10" t="s">
        <v>279</v>
      </c>
    </row>
    <row r="9" spans="1:7" s="14" customFormat="1" x14ac:dyDescent="0.2">
      <c r="A9" s="11"/>
      <c r="B9" s="11"/>
      <c r="C9" s="11"/>
      <c r="D9" s="11"/>
      <c r="E9" s="11"/>
      <c r="F9" s="7" t="s">
        <v>1732</v>
      </c>
      <c r="G9" s="8" t="s">
        <v>2</v>
      </c>
    </row>
    <row r="10" spans="1:7" x14ac:dyDescent="0.2">
      <c r="B10" s="10" t="s">
        <v>342</v>
      </c>
      <c r="C10" s="10"/>
      <c r="D10" s="10" t="s">
        <v>83</v>
      </c>
      <c r="E10" s="10" t="s">
        <v>343</v>
      </c>
      <c r="F10" s="8" t="s">
        <v>28</v>
      </c>
      <c r="G10" s="23" t="str">
        <f>IF(SUM(G11:G14)&lt;&gt;0,SUM(G11:G14),"")</f>
        <v/>
      </c>
    </row>
    <row r="11" spans="1:7" x14ac:dyDescent="0.2">
      <c r="B11" s="15" t="s">
        <v>945</v>
      </c>
      <c r="C11" s="10" t="s">
        <v>726</v>
      </c>
      <c r="D11" s="10" t="s">
        <v>343</v>
      </c>
      <c r="E11" s="10" t="s">
        <v>210</v>
      </c>
      <c r="F11" s="8" t="s">
        <v>2</v>
      </c>
      <c r="G11" s="24"/>
    </row>
    <row r="12" spans="1:7" x14ac:dyDescent="0.2">
      <c r="B12" s="15" t="s">
        <v>946</v>
      </c>
      <c r="C12" s="10" t="s">
        <v>88</v>
      </c>
      <c r="D12" s="10" t="s">
        <v>343</v>
      </c>
      <c r="E12" s="10" t="s">
        <v>210</v>
      </c>
      <c r="F12" s="8" t="s">
        <v>7</v>
      </c>
      <c r="G12" s="24"/>
    </row>
    <row r="13" spans="1:7" x14ac:dyDescent="0.2">
      <c r="B13" s="15" t="s">
        <v>947</v>
      </c>
      <c r="C13" s="10"/>
      <c r="D13" s="10" t="s">
        <v>948</v>
      </c>
      <c r="E13" s="10" t="s">
        <v>225</v>
      </c>
      <c r="F13" s="8" t="s">
        <v>22</v>
      </c>
      <c r="G13" s="24"/>
    </row>
    <row r="14" spans="1:7" x14ac:dyDescent="0.2">
      <c r="B14" s="15" t="s">
        <v>949</v>
      </c>
      <c r="C14" s="10"/>
      <c r="D14" s="10" t="s">
        <v>948</v>
      </c>
      <c r="E14" s="10" t="s">
        <v>221</v>
      </c>
      <c r="F14" s="8" t="s">
        <v>25</v>
      </c>
      <c r="G14" s="24"/>
    </row>
  </sheetData>
  <printOptions gridLines="1" gridLinesSet="0"/>
  <pageMargins left="0" right="0" top="0" bottom="0" header="0" footer="0"/>
  <pageSetup paperSize="9" fitToHeight="0" orientation="portrait"/>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3">
    <tabColor indexed="23"/>
  </sheetPr>
  <dimension ref="A1:I20"/>
  <sheetViews>
    <sheetView workbookViewId="0">
      <pane xSplit="7" ySplit="9" topLeftCell="H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950</v>
      </c>
      <c r="F1" s="12" t="s">
        <v>1734</v>
      </c>
    </row>
    <row r="5" spans="1:9" s="13" customFormat="1" x14ac:dyDescent="0.25"/>
    <row r="6" spans="1:9" s="13" customFormat="1" x14ac:dyDescent="0.25">
      <c r="H6" s="6" t="s">
        <v>276</v>
      </c>
      <c r="I6" s="6"/>
    </row>
    <row r="7" spans="1:9" s="13" customFormat="1" x14ac:dyDescent="0.25">
      <c r="H7" s="6" t="s">
        <v>951</v>
      </c>
      <c r="I7" s="6" t="s">
        <v>952</v>
      </c>
    </row>
    <row r="8" spans="1:9" hidden="1" x14ac:dyDescent="0.2">
      <c r="H8" s="10" t="s">
        <v>953</v>
      </c>
      <c r="I8" s="10" t="s">
        <v>954</v>
      </c>
    </row>
    <row r="9" spans="1:9" x14ac:dyDescent="0.2">
      <c r="G9" s="7" t="s">
        <v>1732</v>
      </c>
      <c r="H9" s="8" t="s">
        <v>2</v>
      </c>
      <c r="I9" s="8" t="s">
        <v>7</v>
      </c>
    </row>
    <row r="10" spans="1:9" x14ac:dyDescent="0.2">
      <c r="B10" s="10" t="s">
        <v>849</v>
      </c>
      <c r="C10" s="10"/>
      <c r="D10" s="10" t="s">
        <v>86</v>
      </c>
      <c r="E10" s="10" t="s">
        <v>279</v>
      </c>
      <c r="F10" s="10" t="s">
        <v>391</v>
      </c>
      <c r="G10" s="8" t="s">
        <v>143</v>
      </c>
      <c r="H10" s="23" t="str">
        <f>IF(SUM(H11,H15)&lt;&gt;0,SUM(H11,H15),"")</f>
        <v/>
      </c>
      <c r="I10" s="23" t="str">
        <f>IF(SUM(I11,I15)&lt;&gt;0,SUM(I11,I15),"")</f>
        <v/>
      </c>
    </row>
    <row r="11" spans="1:9" x14ac:dyDescent="0.2">
      <c r="B11" s="15" t="s">
        <v>955</v>
      </c>
      <c r="C11" s="10"/>
      <c r="D11" s="10" t="s">
        <v>92</v>
      </c>
      <c r="E11" s="10" t="s">
        <v>279</v>
      </c>
      <c r="F11" s="10" t="s">
        <v>391</v>
      </c>
      <c r="G11" s="8" t="s">
        <v>30</v>
      </c>
      <c r="H11" s="23" t="str">
        <f>IF(SUM(H12:H14)&lt;&gt;0,SUM(H12:H14),"")</f>
        <v/>
      </c>
      <c r="I11" s="23" t="str">
        <f>IF(SUM(I12:I14)&lt;&gt;0,SUM(I12:I14),"")</f>
        <v/>
      </c>
    </row>
    <row r="12" spans="1:9" x14ac:dyDescent="0.2">
      <c r="B12" s="16" t="s">
        <v>956</v>
      </c>
      <c r="C12" s="10" t="s">
        <v>92</v>
      </c>
      <c r="D12" s="10" t="s">
        <v>279</v>
      </c>
      <c r="E12" s="10" t="s">
        <v>391</v>
      </c>
      <c r="F12" s="10" t="s">
        <v>956</v>
      </c>
      <c r="G12" s="8" t="s">
        <v>32</v>
      </c>
      <c r="H12" s="24"/>
      <c r="I12" s="24"/>
    </row>
    <row r="13" spans="1:9" x14ac:dyDescent="0.2">
      <c r="B13" s="16" t="s">
        <v>957</v>
      </c>
      <c r="C13" s="10" t="s">
        <v>92</v>
      </c>
      <c r="D13" s="10" t="s">
        <v>279</v>
      </c>
      <c r="E13" s="10" t="s">
        <v>391</v>
      </c>
      <c r="F13" s="10" t="s">
        <v>957</v>
      </c>
      <c r="G13" s="8" t="s">
        <v>34</v>
      </c>
      <c r="H13" s="24"/>
      <c r="I13" s="24"/>
    </row>
    <row r="14" spans="1:9" x14ac:dyDescent="0.2">
      <c r="B14" s="16" t="s">
        <v>958</v>
      </c>
      <c r="C14" s="10" t="s">
        <v>92</v>
      </c>
      <c r="D14" s="10" t="s">
        <v>279</v>
      </c>
      <c r="E14" s="10" t="s">
        <v>391</v>
      </c>
      <c r="F14" s="10" t="s">
        <v>958</v>
      </c>
      <c r="G14" s="8" t="s">
        <v>35</v>
      </c>
      <c r="H14" s="24"/>
      <c r="I14" s="24"/>
    </row>
    <row r="15" spans="1:9" x14ac:dyDescent="0.2">
      <c r="B15" s="15" t="s">
        <v>959</v>
      </c>
      <c r="C15" s="10" t="s">
        <v>86</v>
      </c>
      <c r="D15" s="10" t="s">
        <v>279</v>
      </c>
      <c r="E15" s="10" t="s">
        <v>348</v>
      </c>
      <c r="F15" s="10" t="s">
        <v>391</v>
      </c>
      <c r="G15" s="8" t="s">
        <v>49</v>
      </c>
      <c r="H15" s="23" t="str">
        <f>IF(SUM(H16:H20)&lt;&gt;0,SUM(H16:H20),"")</f>
        <v/>
      </c>
      <c r="I15" s="23" t="str">
        <f>IF(I16+I17+I19+I20&lt;&gt;0,I16+I17+I19+I20,"")</f>
        <v/>
      </c>
    </row>
    <row r="16" spans="1:9" x14ac:dyDescent="0.2">
      <c r="B16" s="16" t="s">
        <v>96</v>
      </c>
      <c r="C16" s="10" t="s">
        <v>96</v>
      </c>
      <c r="D16" s="10" t="s">
        <v>279</v>
      </c>
      <c r="E16" s="10" t="s">
        <v>94</v>
      </c>
      <c r="F16" s="10" t="s">
        <v>391</v>
      </c>
      <c r="G16" s="8" t="s">
        <v>50</v>
      </c>
      <c r="H16" s="24"/>
      <c r="I16" s="24"/>
    </row>
    <row r="17" spans="2:9" x14ac:dyDescent="0.2">
      <c r="B17" s="16" t="s">
        <v>98</v>
      </c>
      <c r="C17" s="10" t="s">
        <v>98</v>
      </c>
      <c r="D17" s="10" t="s">
        <v>279</v>
      </c>
      <c r="E17" s="10" t="s">
        <v>94</v>
      </c>
      <c r="F17" s="10" t="s">
        <v>391</v>
      </c>
      <c r="G17" s="8" t="s">
        <v>51</v>
      </c>
      <c r="H17" s="24"/>
      <c r="I17" s="24"/>
    </row>
    <row r="18" spans="2:9" x14ac:dyDescent="0.2">
      <c r="B18" s="16" t="s">
        <v>102</v>
      </c>
      <c r="C18" s="10" t="s">
        <v>86</v>
      </c>
      <c r="D18" s="10" t="s">
        <v>279</v>
      </c>
      <c r="E18" s="10" t="s">
        <v>102</v>
      </c>
      <c r="F18" s="10" t="s">
        <v>391</v>
      </c>
      <c r="G18" s="8" t="s">
        <v>52</v>
      </c>
      <c r="H18" s="24"/>
      <c r="I18" s="17" t="s">
        <v>1733</v>
      </c>
    </row>
    <row r="19" spans="2:9" x14ac:dyDescent="0.2">
      <c r="B19" s="16" t="s">
        <v>104</v>
      </c>
      <c r="C19" s="10" t="s">
        <v>406</v>
      </c>
      <c r="D19" s="10" t="s">
        <v>279</v>
      </c>
      <c r="E19" s="10" t="s">
        <v>105</v>
      </c>
      <c r="F19" s="10" t="s">
        <v>391</v>
      </c>
      <c r="G19" s="8" t="s">
        <v>141</v>
      </c>
      <c r="H19" s="24"/>
      <c r="I19" s="24"/>
    </row>
    <row r="20" spans="2:9" x14ac:dyDescent="0.2">
      <c r="B20" s="16" t="s">
        <v>241</v>
      </c>
      <c r="C20" s="10" t="s">
        <v>86</v>
      </c>
      <c r="D20" s="10" t="s">
        <v>279</v>
      </c>
      <c r="E20" s="10" t="s">
        <v>409</v>
      </c>
      <c r="F20" s="10" t="s">
        <v>391</v>
      </c>
      <c r="G20" s="8" t="s">
        <v>312</v>
      </c>
      <c r="H20" s="24"/>
      <c r="I20" s="24"/>
    </row>
  </sheetData>
  <printOptions gridLines="1" gridLinesSet="0"/>
  <pageMargins left="0" right="0" top="0" bottom="0" header="0" footer="0"/>
  <pageSetup paperSize="9" fitToHeight="0" orientation="portrait"/>
  <headerFooter scaleWithDoc="0"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4">
    <tabColor indexed="23"/>
  </sheetPr>
  <dimension ref="A1:H19"/>
  <sheetViews>
    <sheetView workbookViewId="0">
      <pane xSplit="7" ySplit="8" topLeftCell="H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960</v>
      </c>
      <c r="F1" s="12" t="s">
        <v>1734</v>
      </c>
    </row>
    <row r="5" spans="1:8" s="13" customFormat="1" x14ac:dyDescent="0.25"/>
    <row r="6" spans="1:8" s="13" customFormat="1" ht="22.5" x14ac:dyDescent="0.25">
      <c r="H6" s="6" t="s">
        <v>494</v>
      </c>
    </row>
    <row r="7" spans="1:8" hidden="1" x14ac:dyDescent="0.2">
      <c r="H7" s="10" t="s">
        <v>494</v>
      </c>
    </row>
    <row r="8" spans="1:8" s="14" customFormat="1" x14ac:dyDescent="0.2">
      <c r="A8" s="11"/>
      <c r="B8" s="11"/>
      <c r="C8" s="11"/>
      <c r="D8" s="11"/>
      <c r="E8" s="11"/>
      <c r="F8" s="11"/>
      <c r="G8" s="7" t="s">
        <v>1732</v>
      </c>
      <c r="H8" s="8" t="s">
        <v>25</v>
      </c>
    </row>
    <row r="9" spans="1:8" x14ac:dyDescent="0.2">
      <c r="B9" s="10" t="s">
        <v>849</v>
      </c>
      <c r="C9" s="10"/>
      <c r="D9" s="10" t="s">
        <v>86</v>
      </c>
      <c r="E9" s="10" t="s">
        <v>10</v>
      </c>
      <c r="F9" s="10" t="s">
        <v>12</v>
      </c>
      <c r="G9" s="8" t="s">
        <v>143</v>
      </c>
      <c r="H9" s="23" t="str">
        <f>IF(SUM(H10,H14)&lt;&gt;0,SUM(H10,H14),"")</f>
        <v/>
      </c>
    </row>
    <row r="10" spans="1:8" x14ac:dyDescent="0.2">
      <c r="B10" s="15" t="s">
        <v>955</v>
      </c>
      <c r="C10" s="10"/>
      <c r="D10" s="10" t="s">
        <v>92</v>
      </c>
      <c r="E10" s="10" t="s">
        <v>10</v>
      </c>
      <c r="F10" s="10" t="s">
        <v>31</v>
      </c>
      <c r="G10" s="8" t="s">
        <v>30</v>
      </c>
      <c r="H10" s="23" t="str">
        <f>IF(SUM(H11:H13)&lt;&gt;0,SUM(H11:H13),"")</f>
        <v/>
      </c>
    </row>
    <row r="11" spans="1:8" x14ac:dyDescent="0.2">
      <c r="B11" s="16" t="s">
        <v>956</v>
      </c>
      <c r="C11" s="10" t="s">
        <v>92</v>
      </c>
      <c r="D11" s="10" t="s">
        <v>10</v>
      </c>
      <c r="E11" s="10" t="s">
        <v>31</v>
      </c>
      <c r="F11" s="10" t="s">
        <v>956</v>
      </c>
      <c r="G11" s="8" t="s">
        <v>32</v>
      </c>
      <c r="H11" s="24"/>
    </row>
    <row r="12" spans="1:8" x14ac:dyDescent="0.2">
      <c r="B12" s="16" t="s">
        <v>957</v>
      </c>
      <c r="C12" s="10" t="s">
        <v>92</v>
      </c>
      <c r="D12" s="10" t="s">
        <v>10</v>
      </c>
      <c r="E12" s="10" t="s">
        <v>31</v>
      </c>
      <c r="F12" s="10" t="s">
        <v>957</v>
      </c>
      <c r="G12" s="8" t="s">
        <v>34</v>
      </c>
      <c r="H12" s="24"/>
    </row>
    <row r="13" spans="1:8" x14ac:dyDescent="0.2">
      <c r="B13" s="16" t="s">
        <v>958</v>
      </c>
      <c r="C13" s="10" t="s">
        <v>92</v>
      </c>
      <c r="D13" s="10" t="s">
        <v>10</v>
      </c>
      <c r="E13" s="10" t="s">
        <v>31</v>
      </c>
      <c r="F13" s="10" t="s">
        <v>958</v>
      </c>
      <c r="G13" s="8" t="s">
        <v>35</v>
      </c>
      <c r="H13" s="24"/>
    </row>
    <row r="14" spans="1:8" x14ac:dyDescent="0.2">
      <c r="B14" s="15" t="s">
        <v>959</v>
      </c>
      <c r="C14" s="10"/>
      <c r="D14" s="10" t="s">
        <v>86</v>
      </c>
      <c r="E14" s="10" t="s">
        <v>10</v>
      </c>
      <c r="F14" s="10" t="s">
        <v>348</v>
      </c>
      <c r="G14" s="8" t="s">
        <v>49</v>
      </c>
      <c r="H14" s="23" t="str">
        <f>IF(SUM(H15:H19)&lt;&gt;0,SUM(H15:H19),"")</f>
        <v/>
      </c>
    </row>
    <row r="15" spans="1:8" x14ac:dyDescent="0.2">
      <c r="B15" s="16" t="s">
        <v>96</v>
      </c>
      <c r="C15" s="10"/>
      <c r="D15" s="10" t="s">
        <v>96</v>
      </c>
      <c r="E15" s="10" t="s">
        <v>10</v>
      </c>
      <c r="F15" s="10" t="s">
        <v>94</v>
      </c>
      <c r="G15" s="8" t="s">
        <v>50</v>
      </c>
      <c r="H15" s="24"/>
    </row>
    <row r="16" spans="1:8" x14ac:dyDescent="0.2">
      <c r="B16" s="16" t="s">
        <v>98</v>
      </c>
      <c r="C16" s="10"/>
      <c r="D16" s="10" t="s">
        <v>98</v>
      </c>
      <c r="E16" s="10" t="s">
        <v>10</v>
      </c>
      <c r="F16" s="10" t="s">
        <v>94</v>
      </c>
      <c r="G16" s="8" t="s">
        <v>51</v>
      </c>
      <c r="H16" s="24"/>
    </row>
    <row r="17" spans="2:8" x14ac:dyDescent="0.2">
      <c r="B17" s="16" t="s">
        <v>102</v>
      </c>
      <c r="C17" s="10"/>
      <c r="D17" s="10" t="s">
        <v>86</v>
      </c>
      <c r="E17" s="10" t="s">
        <v>10</v>
      </c>
      <c r="F17" s="10" t="s">
        <v>102</v>
      </c>
      <c r="G17" s="8" t="s">
        <v>52</v>
      </c>
      <c r="H17" s="24"/>
    </row>
    <row r="18" spans="2:8" x14ac:dyDescent="0.2">
      <c r="B18" s="16" t="s">
        <v>104</v>
      </c>
      <c r="C18" s="10"/>
      <c r="D18" s="10" t="s">
        <v>406</v>
      </c>
      <c r="E18" s="10" t="s">
        <v>10</v>
      </c>
      <c r="F18" s="10" t="s">
        <v>105</v>
      </c>
      <c r="G18" s="8" t="s">
        <v>141</v>
      </c>
      <c r="H18" s="24"/>
    </row>
    <row r="19" spans="2:8" x14ac:dyDescent="0.2">
      <c r="B19" s="16" t="s">
        <v>241</v>
      </c>
      <c r="C19" s="10"/>
      <c r="D19" s="10" t="s">
        <v>86</v>
      </c>
      <c r="E19" s="10" t="s">
        <v>10</v>
      </c>
      <c r="F19" s="10" t="s">
        <v>409</v>
      </c>
      <c r="G19" s="8" t="s">
        <v>312</v>
      </c>
      <c r="H19" s="24"/>
    </row>
  </sheetData>
  <printOptions gridLines="1" gridLinesSet="0"/>
  <pageMargins left="0" right="0" top="0" bottom="0" header="0" footer="0"/>
  <pageSetup paperSize="9" fitToHeight="0" orientation="portrait"/>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5">
    <tabColor indexed="23"/>
  </sheetPr>
  <dimension ref="A1:F22"/>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5703125" style="11" bestFit="1" customWidth="1"/>
    <col min="3" max="4" width="9.140625" style="11" hidden="1" customWidth="1"/>
    <col min="5" max="5" width="8.7109375" style="11" customWidth="1"/>
    <col min="6" max="16384" width="16.7109375" style="11"/>
  </cols>
  <sheetData>
    <row r="1" spans="1:6" ht="12" x14ac:dyDescent="0.2">
      <c r="A1" s="1" t="s">
        <v>961</v>
      </c>
      <c r="F1" s="12" t="s">
        <v>1734</v>
      </c>
    </row>
    <row r="5" spans="1:6" s="13" customFormat="1" x14ac:dyDescent="0.25"/>
    <row r="6" spans="1:6" s="13" customFormat="1" x14ac:dyDescent="0.25">
      <c r="F6" s="6" t="s">
        <v>276</v>
      </c>
    </row>
    <row r="7" spans="1:6" s="13" customFormat="1" x14ac:dyDescent="0.25">
      <c r="F7" s="6" t="s">
        <v>303</v>
      </c>
    </row>
    <row r="8" spans="1:6" hidden="1" x14ac:dyDescent="0.2">
      <c r="F8" s="10" t="s">
        <v>277</v>
      </c>
    </row>
    <row r="9" spans="1:6" hidden="1" x14ac:dyDescent="0.2">
      <c r="F9" s="10" t="s">
        <v>303</v>
      </c>
    </row>
    <row r="10" spans="1:6" s="14" customFormat="1" x14ac:dyDescent="0.2">
      <c r="A10" s="11"/>
      <c r="B10" s="11"/>
      <c r="C10" s="11"/>
      <c r="D10" s="11"/>
      <c r="E10" s="7" t="s">
        <v>1732</v>
      </c>
      <c r="F10" s="8" t="s">
        <v>838</v>
      </c>
    </row>
    <row r="11" spans="1:6" x14ac:dyDescent="0.2">
      <c r="B11" s="10" t="s">
        <v>962</v>
      </c>
      <c r="C11" s="10" t="s">
        <v>962</v>
      </c>
      <c r="D11" s="10" t="s">
        <v>357</v>
      </c>
      <c r="E11" s="8" t="s">
        <v>838</v>
      </c>
      <c r="F11" s="23" t="str">
        <f>IF(F12+F13&lt;&gt;0,F12+F13,"")</f>
        <v/>
      </c>
    </row>
    <row r="12" spans="1:6" x14ac:dyDescent="0.2">
      <c r="B12" s="15" t="s">
        <v>963</v>
      </c>
      <c r="C12" s="10" t="s">
        <v>964</v>
      </c>
      <c r="D12" s="10" t="s">
        <v>357</v>
      </c>
      <c r="E12" s="8" t="s">
        <v>839</v>
      </c>
      <c r="F12" s="24"/>
    </row>
    <row r="13" spans="1:6" x14ac:dyDescent="0.2">
      <c r="B13" s="15" t="s">
        <v>965</v>
      </c>
      <c r="C13" s="10" t="s">
        <v>966</v>
      </c>
      <c r="D13" s="10" t="s">
        <v>357</v>
      </c>
      <c r="E13" s="8" t="s">
        <v>840</v>
      </c>
      <c r="F13" s="24"/>
    </row>
    <row r="14" spans="1:6" x14ac:dyDescent="0.2">
      <c r="B14" s="10" t="s">
        <v>967</v>
      </c>
      <c r="C14" s="10" t="s">
        <v>968</v>
      </c>
      <c r="D14" s="10" t="s">
        <v>357</v>
      </c>
      <c r="E14" s="8" t="s">
        <v>844</v>
      </c>
      <c r="F14" s="24"/>
    </row>
    <row r="15" spans="1:6" x14ac:dyDescent="0.2">
      <c r="B15" s="10" t="s">
        <v>969</v>
      </c>
      <c r="C15" s="10" t="s">
        <v>970</v>
      </c>
      <c r="D15" s="10" t="s">
        <v>357</v>
      </c>
      <c r="E15" s="8" t="s">
        <v>845</v>
      </c>
      <c r="F15" s="24"/>
    </row>
    <row r="16" spans="1:6" x14ac:dyDescent="0.2">
      <c r="B16" s="10" t="s">
        <v>971</v>
      </c>
      <c r="C16" s="10" t="s">
        <v>972</v>
      </c>
      <c r="D16" s="10" t="s">
        <v>357</v>
      </c>
      <c r="E16" s="8" t="s">
        <v>846</v>
      </c>
      <c r="F16" s="24"/>
    </row>
    <row r="17" spans="2:6" x14ac:dyDescent="0.2">
      <c r="B17" s="10" t="s">
        <v>973</v>
      </c>
      <c r="C17" s="10" t="s">
        <v>973</v>
      </c>
      <c r="D17" s="10" t="s">
        <v>357</v>
      </c>
      <c r="E17" s="8" t="s">
        <v>848</v>
      </c>
      <c r="F17" s="24"/>
    </row>
    <row r="18" spans="2:6" x14ac:dyDescent="0.2">
      <c r="B18" s="10" t="s">
        <v>974</v>
      </c>
      <c r="C18" s="10" t="s">
        <v>974</v>
      </c>
      <c r="D18" s="10" t="s">
        <v>357</v>
      </c>
      <c r="E18" s="8" t="s">
        <v>850</v>
      </c>
      <c r="F18" s="24"/>
    </row>
    <row r="19" spans="2:6" x14ac:dyDescent="0.2">
      <c r="B19" s="10" t="s">
        <v>975</v>
      </c>
      <c r="C19" s="10" t="s">
        <v>975</v>
      </c>
      <c r="D19" s="10" t="s">
        <v>357</v>
      </c>
      <c r="E19" s="8" t="s">
        <v>976</v>
      </c>
      <c r="F19" s="24"/>
    </row>
    <row r="20" spans="2:6" x14ac:dyDescent="0.2">
      <c r="B20" s="10" t="s">
        <v>977</v>
      </c>
      <c r="C20" s="10" t="s">
        <v>977</v>
      </c>
      <c r="D20" s="10" t="s">
        <v>357</v>
      </c>
      <c r="E20" s="8" t="s">
        <v>978</v>
      </c>
      <c r="F20" s="24"/>
    </row>
    <row r="21" spans="2:6" x14ac:dyDescent="0.2">
      <c r="B21" s="10" t="s">
        <v>979</v>
      </c>
      <c r="C21" s="10" t="s">
        <v>980</v>
      </c>
      <c r="D21" s="10" t="s">
        <v>357</v>
      </c>
      <c r="E21" s="8" t="s">
        <v>981</v>
      </c>
      <c r="F21" s="24"/>
    </row>
    <row r="22" spans="2:6" x14ac:dyDescent="0.2">
      <c r="B22" s="10" t="s">
        <v>982</v>
      </c>
      <c r="C22" s="10"/>
      <c r="D22" s="10" t="s">
        <v>357</v>
      </c>
      <c r="E22" s="8" t="s">
        <v>983</v>
      </c>
      <c r="F22" s="23" t="str">
        <f>IF(SUM(F11,F14:F21)&lt;&gt;0,SUM(F11,F14:F21),"")</f>
        <v/>
      </c>
    </row>
  </sheetData>
  <printOptions gridLines="1" gridLinesSet="0"/>
  <pageMargins left="0" right="0" top="0" bottom="0" header="0" footer="0"/>
  <pageSetup paperSize="9" fitToHeight="0" orientation="portrait"/>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6">
    <tabColor indexed="23"/>
  </sheetPr>
  <dimension ref="A1:H70"/>
  <sheetViews>
    <sheetView workbookViewId="0">
      <pane xSplit="7" ySplit="10" topLeftCell="H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6" width="9.140625" style="11" hidden="1" customWidth="1"/>
    <col min="7" max="7" width="8.7109375" style="11" customWidth="1"/>
    <col min="8" max="16384" width="16.7109375" style="11"/>
  </cols>
  <sheetData>
    <row r="1" spans="1:8" ht="12" x14ac:dyDescent="0.2">
      <c r="A1" s="1" t="s">
        <v>984</v>
      </c>
      <c r="F1" s="12" t="s">
        <v>1734</v>
      </c>
    </row>
    <row r="5" spans="1:8" s="13" customFormat="1" x14ac:dyDescent="0.25"/>
    <row r="6" spans="1:8" s="13" customFormat="1" ht="33.75" x14ac:dyDescent="0.25">
      <c r="H6" s="6" t="s">
        <v>985</v>
      </c>
    </row>
    <row r="7" spans="1:8" hidden="1" x14ac:dyDescent="0.2">
      <c r="H7" s="10" t="s">
        <v>9</v>
      </c>
    </row>
    <row r="8" spans="1:8" hidden="1" x14ac:dyDescent="0.2">
      <c r="H8" s="10" t="s">
        <v>10</v>
      </c>
    </row>
    <row r="9" spans="1:8" hidden="1" x14ac:dyDescent="0.2">
      <c r="H9" s="10" t="s">
        <v>986</v>
      </c>
    </row>
    <row r="10" spans="1:8" s="14" customFormat="1" x14ac:dyDescent="0.2">
      <c r="A10" s="11"/>
      <c r="B10" s="11"/>
      <c r="C10" s="11"/>
      <c r="D10" s="11"/>
      <c r="E10" s="11"/>
      <c r="F10" s="11"/>
      <c r="G10" s="7" t="s">
        <v>1732</v>
      </c>
      <c r="H10" s="8" t="s">
        <v>2</v>
      </c>
    </row>
    <row r="11" spans="1:8" x14ac:dyDescent="0.2">
      <c r="B11" s="10" t="s">
        <v>11</v>
      </c>
      <c r="C11" s="10"/>
      <c r="D11" s="10"/>
      <c r="E11" s="10"/>
      <c r="F11" s="10" t="s">
        <v>12</v>
      </c>
      <c r="G11" s="8" t="s">
        <v>118</v>
      </c>
      <c r="H11" s="23" t="str">
        <f>IF(SUM(H12,H16,H26,H30,H34,H46,H57,H58,H59,H60,H61,H62,H65,H68,H69)&lt;&gt;0,SUM(H12,H16,H26,H30,H34,H46,H57,H58,H59,H60,H61,H62,H65,H68,H69),"")</f>
        <v/>
      </c>
    </row>
    <row r="12" spans="1:8" x14ac:dyDescent="0.2">
      <c r="B12" s="15" t="s">
        <v>14</v>
      </c>
      <c r="C12" s="10"/>
      <c r="D12" s="10"/>
      <c r="E12" s="10" t="s">
        <v>15</v>
      </c>
      <c r="F12" s="10" t="s">
        <v>16</v>
      </c>
      <c r="G12" s="8" t="s">
        <v>2</v>
      </c>
      <c r="H12" s="23" t="str">
        <f>IF(SUM(H13:H15)&lt;&gt;0,SUM(H13:H15),"")</f>
        <v/>
      </c>
    </row>
    <row r="13" spans="1:8" x14ac:dyDescent="0.2">
      <c r="B13" s="16" t="s">
        <v>17</v>
      </c>
      <c r="C13" s="10"/>
      <c r="D13" s="10"/>
      <c r="E13" s="10" t="s">
        <v>15</v>
      </c>
      <c r="F13" s="10" t="s">
        <v>17</v>
      </c>
      <c r="G13" s="8" t="s">
        <v>7</v>
      </c>
      <c r="H13" s="24"/>
    </row>
    <row r="14" spans="1:8" x14ac:dyDescent="0.2">
      <c r="B14" s="16" t="s">
        <v>18</v>
      </c>
      <c r="C14" s="10" t="s">
        <v>15</v>
      </c>
      <c r="D14" s="10" t="s">
        <v>19</v>
      </c>
      <c r="E14" s="10" t="s">
        <v>20</v>
      </c>
      <c r="F14" s="10" t="s">
        <v>21</v>
      </c>
      <c r="G14" s="8" t="s">
        <v>22</v>
      </c>
      <c r="H14" s="24"/>
    </row>
    <row r="15" spans="1:8" x14ac:dyDescent="0.2">
      <c r="B15" s="16" t="s">
        <v>23</v>
      </c>
      <c r="C15" s="10" t="s">
        <v>15</v>
      </c>
      <c r="D15" s="10" t="s">
        <v>24</v>
      </c>
      <c r="E15" s="10" t="s">
        <v>20</v>
      </c>
      <c r="F15" s="10" t="s">
        <v>21</v>
      </c>
      <c r="G15" s="8" t="s">
        <v>25</v>
      </c>
      <c r="H15" s="24"/>
    </row>
    <row r="16" spans="1:8" x14ac:dyDescent="0.2">
      <c r="B16" s="15" t="s">
        <v>26</v>
      </c>
      <c r="C16" s="10"/>
      <c r="D16" s="10"/>
      <c r="E16" s="10" t="s">
        <v>26</v>
      </c>
      <c r="F16" s="10" t="s">
        <v>27</v>
      </c>
      <c r="G16" s="8" t="s">
        <v>28</v>
      </c>
      <c r="H16" s="23" t="str">
        <f>IF(SUM(H17:H20)&lt;&gt;0,SUM(H17:H20),"")</f>
        <v/>
      </c>
    </row>
    <row r="17" spans="2:8" x14ac:dyDescent="0.2">
      <c r="B17" s="16" t="s">
        <v>29</v>
      </c>
      <c r="C17" s="10"/>
      <c r="D17" s="10"/>
      <c r="E17" s="10" t="s">
        <v>26</v>
      </c>
      <c r="F17" s="10" t="s">
        <v>29</v>
      </c>
      <c r="G17" s="8" t="s">
        <v>30</v>
      </c>
      <c r="H17" s="24"/>
    </row>
    <row r="18" spans="2:8" x14ac:dyDescent="0.2">
      <c r="B18" s="16" t="s">
        <v>31</v>
      </c>
      <c r="C18" s="10"/>
      <c r="D18" s="10"/>
      <c r="E18" s="10" t="s">
        <v>26</v>
      </c>
      <c r="F18" s="10" t="s">
        <v>31</v>
      </c>
      <c r="G18" s="8" t="s">
        <v>32</v>
      </c>
      <c r="H18" s="24"/>
    </row>
    <row r="19" spans="2:8" x14ac:dyDescent="0.2">
      <c r="B19" s="16" t="s">
        <v>33</v>
      </c>
      <c r="C19" s="10"/>
      <c r="D19" s="10"/>
      <c r="E19" s="10" t="s">
        <v>26</v>
      </c>
      <c r="F19" s="10" t="s">
        <v>33</v>
      </c>
      <c r="G19" s="8" t="s">
        <v>34</v>
      </c>
      <c r="H19" s="24"/>
    </row>
    <row r="20" spans="2:8" x14ac:dyDescent="0.2">
      <c r="B20" s="16" t="s">
        <v>21</v>
      </c>
      <c r="C20" s="10"/>
      <c r="D20" s="10"/>
      <c r="E20" s="10" t="s">
        <v>26</v>
      </c>
      <c r="F20" s="10" t="s">
        <v>21</v>
      </c>
      <c r="G20" s="8" t="s">
        <v>35</v>
      </c>
      <c r="H20" s="24"/>
    </row>
    <row r="21" spans="2:8" x14ac:dyDescent="0.2">
      <c r="B21" s="15" t="s">
        <v>36</v>
      </c>
      <c r="C21" s="10"/>
      <c r="D21" s="10"/>
      <c r="E21" s="10" t="s">
        <v>36</v>
      </c>
      <c r="F21" s="10" t="s">
        <v>27</v>
      </c>
      <c r="G21" s="8" t="s">
        <v>37</v>
      </c>
      <c r="H21" s="17" t="s">
        <v>1733</v>
      </c>
    </row>
    <row r="22" spans="2:8" x14ac:dyDescent="0.2">
      <c r="B22" s="16" t="s">
        <v>29</v>
      </c>
      <c r="C22" s="10"/>
      <c r="D22" s="10"/>
      <c r="E22" s="10" t="s">
        <v>36</v>
      </c>
      <c r="F22" s="10" t="s">
        <v>29</v>
      </c>
      <c r="G22" s="8" t="s">
        <v>38</v>
      </c>
      <c r="H22" s="17" t="s">
        <v>1733</v>
      </c>
    </row>
    <row r="23" spans="2:8" x14ac:dyDescent="0.2">
      <c r="B23" s="16" t="s">
        <v>31</v>
      </c>
      <c r="C23" s="10"/>
      <c r="D23" s="10"/>
      <c r="E23" s="10" t="s">
        <v>36</v>
      </c>
      <c r="F23" s="10" t="s">
        <v>31</v>
      </c>
      <c r="G23" s="8" t="s">
        <v>39</v>
      </c>
      <c r="H23" s="17" t="s">
        <v>1733</v>
      </c>
    </row>
    <row r="24" spans="2:8" x14ac:dyDescent="0.2">
      <c r="B24" s="16" t="s">
        <v>33</v>
      </c>
      <c r="C24" s="10"/>
      <c r="D24" s="10"/>
      <c r="E24" s="10" t="s">
        <v>36</v>
      </c>
      <c r="F24" s="10" t="s">
        <v>33</v>
      </c>
      <c r="G24" s="8" t="s">
        <v>40</v>
      </c>
      <c r="H24" s="17" t="s">
        <v>1733</v>
      </c>
    </row>
    <row r="25" spans="2:8" x14ac:dyDescent="0.2">
      <c r="B25" s="16" t="s">
        <v>21</v>
      </c>
      <c r="C25" s="10"/>
      <c r="D25" s="10"/>
      <c r="E25" s="10" t="s">
        <v>36</v>
      </c>
      <c r="F25" s="10" t="s">
        <v>21</v>
      </c>
      <c r="G25" s="8" t="s">
        <v>41</v>
      </c>
      <c r="H25" s="17" t="s">
        <v>1733</v>
      </c>
    </row>
    <row r="26" spans="2:8" x14ac:dyDescent="0.2">
      <c r="B26" s="15" t="s">
        <v>42</v>
      </c>
      <c r="C26" s="10"/>
      <c r="D26" s="10"/>
      <c r="E26" s="10" t="s">
        <v>42</v>
      </c>
      <c r="F26" s="10" t="s">
        <v>43</v>
      </c>
      <c r="G26" s="8" t="s">
        <v>44</v>
      </c>
      <c r="H26" s="23" t="str">
        <f>IF(SUM(H27:H29)&lt;&gt;0,SUM(H27:H29),"")</f>
        <v/>
      </c>
    </row>
    <row r="27" spans="2:8" x14ac:dyDescent="0.2">
      <c r="B27" s="16" t="s">
        <v>31</v>
      </c>
      <c r="C27" s="10"/>
      <c r="D27" s="10"/>
      <c r="E27" s="10" t="s">
        <v>42</v>
      </c>
      <c r="F27" s="10" t="s">
        <v>31</v>
      </c>
      <c r="G27" s="8" t="s">
        <v>45</v>
      </c>
      <c r="H27" s="24"/>
    </row>
    <row r="28" spans="2:8" x14ac:dyDescent="0.2">
      <c r="B28" s="16" t="s">
        <v>33</v>
      </c>
      <c r="C28" s="10"/>
      <c r="D28" s="10"/>
      <c r="E28" s="10" t="s">
        <v>42</v>
      </c>
      <c r="F28" s="10" t="s">
        <v>33</v>
      </c>
      <c r="G28" s="8" t="s">
        <v>46</v>
      </c>
      <c r="H28" s="24"/>
    </row>
    <row r="29" spans="2:8" x14ac:dyDescent="0.2">
      <c r="B29" s="16" t="s">
        <v>21</v>
      </c>
      <c r="C29" s="10"/>
      <c r="D29" s="10"/>
      <c r="E29" s="10" t="s">
        <v>42</v>
      </c>
      <c r="F29" s="10" t="s">
        <v>21</v>
      </c>
      <c r="G29" s="8" t="s">
        <v>47</v>
      </c>
      <c r="H29" s="24"/>
    </row>
    <row r="30" spans="2:8" x14ac:dyDescent="0.2">
      <c r="B30" s="15" t="s">
        <v>48</v>
      </c>
      <c r="C30" s="10"/>
      <c r="D30" s="10"/>
      <c r="E30" s="10" t="s">
        <v>48</v>
      </c>
      <c r="F30" s="10" t="s">
        <v>43</v>
      </c>
      <c r="G30" s="8" t="s">
        <v>49</v>
      </c>
      <c r="H30" s="23" t="str">
        <f>IF(H32+H33&lt;&gt;0,H32+H33,"")</f>
        <v/>
      </c>
    </row>
    <row r="31" spans="2:8" x14ac:dyDescent="0.2">
      <c r="B31" s="16" t="s">
        <v>31</v>
      </c>
      <c r="C31" s="10"/>
      <c r="D31" s="10"/>
      <c r="E31" s="10" t="s">
        <v>48</v>
      </c>
      <c r="F31" s="10" t="s">
        <v>31</v>
      </c>
      <c r="G31" s="8" t="s">
        <v>50</v>
      </c>
      <c r="H31" s="17" t="s">
        <v>1733</v>
      </c>
    </row>
    <row r="32" spans="2:8" x14ac:dyDescent="0.2">
      <c r="B32" s="16" t="s">
        <v>33</v>
      </c>
      <c r="C32" s="10"/>
      <c r="D32" s="10"/>
      <c r="E32" s="10" t="s">
        <v>48</v>
      </c>
      <c r="F32" s="10" t="s">
        <v>33</v>
      </c>
      <c r="G32" s="8" t="s">
        <v>51</v>
      </c>
      <c r="H32" s="24"/>
    </row>
    <row r="33" spans="2:8" x14ac:dyDescent="0.2">
      <c r="B33" s="16" t="s">
        <v>21</v>
      </c>
      <c r="C33" s="10"/>
      <c r="D33" s="10"/>
      <c r="E33" s="10" t="s">
        <v>48</v>
      </c>
      <c r="F33" s="10" t="s">
        <v>21</v>
      </c>
      <c r="G33" s="8" t="s">
        <v>52</v>
      </c>
      <c r="H33" s="24"/>
    </row>
    <row r="34" spans="2:8" x14ac:dyDescent="0.2">
      <c r="B34" s="15" t="s">
        <v>53</v>
      </c>
      <c r="C34" s="10"/>
      <c r="D34" s="10"/>
      <c r="E34" s="10" t="s">
        <v>53</v>
      </c>
      <c r="F34" s="10" t="s">
        <v>43</v>
      </c>
      <c r="G34" s="8" t="s">
        <v>54</v>
      </c>
      <c r="H34" s="23" t="str">
        <f>IF(SUM(H35:H37)&lt;&gt;0,SUM(H35:H37),"")</f>
        <v/>
      </c>
    </row>
    <row r="35" spans="2:8" x14ac:dyDescent="0.2">
      <c r="B35" s="16" t="s">
        <v>31</v>
      </c>
      <c r="C35" s="10"/>
      <c r="D35" s="10"/>
      <c r="E35" s="10" t="s">
        <v>53</v>
      </c>
      <c r="F35" s="10" t="s">
        <v>31</v>
      </c>
      <c r="G35" s="8" t="s">
        <v>55</v>
      </c>
      <c r="H35" s="24"/>
    </row>
    <row r="36" spans="2:8" x14ac:dyDescent="0.2">
      <c r="B36" s="16" t="s">
        <v>33</v>
      </c>
      <c r="C36" s="10"/>
      <c r="D36" s="10"/>
      <c r="E36" s="10" t="s">
        <v>53</v>
      </c>
      <c r="F36" s="10" t="s">
        <v>33</v>
      </c>
      <c r="G36" s="8" t="s">
        <v>56</v>
      </c>
      <c r="H36" s="24"/>
    </row>
    <row r="37" spans="2:8" x14ac:dyDescent="0.2">
      <c r="B37" s="16" t="s">
        <v>21</v>
      </c>
      <c r="C37" s="10"/>
      <c r="D37" s="10"/>
      <c r="E37" s="10" t="s">
        <v>53</v>
      </c>
      <c r="F37" s="10" t="s">
        <v>21</v>
      </c>
      <c r="G37" s="8" t="s">
        <v>57</v>
      </c>
      <c r="H37" s="24"/>
    </row>
    <row r="38" spans="2:8" x14ac:dyDescent="0.2">
      <c r="B38" s="15" t="s">
        <v>58</v>
      </c>
      <c r="C38" s="10"/>
      <c r="D38" s="10"/>
      <c r="E38" s="10" t="s">
        <v>58</v>
      </c>
      <c r="F38" s="10" t="s">
        <v>43</v>
      </c>
      <c r="G38" s="8" t="s">
        <v>59</v>
      </c>
      <c r="H38" s="17" t="s">
        <v>1733</v>
      </c>
    </row>
    <row r="39" spans="2:8" x14ac:dyDescent="0.2">
      <c r="B39" s="16" t="s">
        <v>31</v>
      </c>
      <c r="C39" s="10"/>
      <c r="D39" s="10"/>
      <c r="E39" s="10" t="s">
        <v>58</v>
      </c>
      <c r="F39" s="10" t="s">
        <v>31</v>
      </c>
      <c r="G39" s="8" t="s">
        <v>60</v>
      </c>
      <c r="H39" s="17" t="s">
        <v>1733</v>
      </c>
    </row>
    <row r="40" spans="2:8" x14ac:dyDescent="0.2">
      <c r="B40" s="16" t="s">
        <v>33</v>
      </c>
      <c r="C40" s="10"/>
      <c r="D40" s="10"/>
      <c r="E40" s="10" t="s">
        <v>58</v>
      </c>
      <c r="F40" s="10" t="s">
        <v>33</v>
      </c>
      <c r="G40" s="8" t="s">
        <v>61</v>
      </c>
      <c r="H40" s="17" t="s">
        <v>1733</v>
      </c>
    </row>
    <row r="41" spans="2:8" x14ac:dyDescent="0.2">
      <c r="B41" s="16" t="s">
        <v>21</v>
      </c>
      <c r="C41" s="10"/>
      <c r="D41" s="10"/>
      <c r="E41" s="10" t="s">
        <v>58</v>
      </c>
      <c r="F41" s="10" t="s">
        <v>21</v>
      </c>
      <c r="G41" s="8" t="s">
        <v>62</v>
      </c>
      <c r="H41" s="17" t="s">
        <v>1733</v>
      </c>
    </row>
    <row r="42" spans="2:8" x14ac:dyDescent="0.2">
      <c r="B42" s="15" t="s">
        <v>63</v>
      </c>
      <c r="C42" s="10"/>
      <c r="D42" s="10"/>
      <c r="E42" s="10" t="s">
        <v>63</v>
      </c>
      <c r="F42" s="10" t="s">
        <v>43</v>
      </c>
      <c r="G42" s="8" t="s">
        <v>64</v>
      </c>
      <c r="H42" s="17" t="s">
        <v>1733</v>
      </c>
    </row>
    <row r="43" spans="2:8" x14ac:dyDescent="0.2">
      <c r="B43" s="16" t="s">
        <v>31</v>
      </c>
      <c r="C43" s="10"/>
      <c r="D43" s="10"/>
      <c r="E43" s="10" t="s">
        <v>63</v>
      </c>
      <c r="F43" s="10" t="s">
        <v>31</v>
      </c>
      <c r="G43" s="8" t="s">
        <v>65</v>
      </c>
      <c r="H43" s="17" t="s">
        <v>1733</v>
      </c>
    </row>
    <row r="44" spans="2:8" x14ac:dyDescent="0.2">
      <c r="B44" s="16" t="s">
        <v>33</v>
      </c>
      <c r="C44" s="10"/>
      <c r="D44" s="10"/>
      <c r="E44" s="10" t="s">
        <v>63</v>
      </c>
      <c r="F44" s="10" t="s">
        <v>33</v>
      </c>
      <c r="G44" s="8" t="s">
        <v>66</v>
      </c>
      <c r="H44" s="17" t="s">
        <v>1733</v>
      </c>
    </row>
    <row r="45" spans="2:8" x14ac:dyDescent="0.2">
      <c r="B45" s="16" t="s">
        <v>21</v>
      </c>
      <c r="C45" s="10"/>
      <c r="D45" s="10"/>
      <c r="E45" s="10" t="s">
        <v>63</v>
      </c>
      <c r="F45" s="10" t="s">
        <v>21</v>
      </c>
      <c r="G45" s="8" t="s">
        <v>67</v>
      </c>
      <c r="H45" s="17" t="s">
        <v>1733</v>
      </c>
    </row>
    <row r="46" spans="2:8" x14ac:dyDescent="0.2">
      <c r="B46" s="15" t="s">
        <v>68</v>
      </c>
      <c r="C46" s="10"/>
      <c r="D46" s="10"/>
      <c r="E46" s="10" t="s">
        <v>68</v>
      </c>
      <c r="F46" s="10" t="s">
        <v>43</v>
      </c>
      <c r="G46" s="8" t="s">
        <v>69</v>
      </c>
      <c r="H46" s="23" t="str">
        <f>IF(H47+H48&lt;&gt;0,H47+H48,"")</f>
        <v/>
      </c>
    </row>
    <row r="47" spans="2:8" x14ac:dyDescent="0.2">
      <c r="B47" s="16" t="s">
        <v>33</v>
      </c>
      <c r="C47" s="10"/>
      <c r="D47" s="10"/>
      <c r="E47" s="10" t="s">
        <v>68</v>
      </c>
      <c r="F47" s="10" t="s">
        <v>33</v>
      </c>
      <c r="G47" s="8" t="s">
        <v>70</v>
      </c>
      <c r="H47" s="24"/>
    </row>
    <row r="48" spans="2:8" x14ac:dyDescent="0.2">
      <c r="B48" s="16" t="s">
        <v>21</v>
      </c>
      <c r="C48" s="10"/>
      <c r="D48" s="10"/>
      <c r="E48" s="10" t="s">
        <v>68</v>
      </c>
      <c r="F48" s="10" t="s">
        <v>21</v>
      </c>
      <c r="G48" s="8" t="s">
        <v>71</v>
      </c>
      <c r="H48" s="24"/>
    </row>
    <row r="49" spans="2:8" x14ac:dyDescent="0.2">
      <c r="B49" s="15" t="s">
        <v>72</v>
      </c>
      <c r="C49" s="10"/>
      <c r="D49" s="10"/>
      <c r="E49" s="10" t="s">
        <v>72</v>
      </c>
      <c r="F49" s="10" t="s">
        <v>293</v>
      </c>
      <c r="G49" s="8" t="s">
        <v>73</v>
      </c>
      <c r="H49" s="17" t="s">
        <v>1733</v>
      </c>
    </row>
    <row r="50" spans="2:8" x14ac:dyDescent="0.2">
      <c r="B50" s="16" t="s">
        <v>31</v>
      </c>
      <c r="C50" s="10"/>
      <c r="D50" s="10"/>
      <c r="E50" s="10" t="s">
        <v>68</v>
      </c>
      <c r="F50" s="10" t="s">
        <v>31</v>
      </c>
      <c r="G50" s="8" t="s">
        <v>13</v>
      </c>
      <c r="H50" s="17" t="s">
        <v>1733</v>
      </c>
    </row>
    <row r="51" spans="2:8" x14ac:dyDescent="0.2">
      <c r="B51" s="16" t="s">
        <v>33</v>
      </c>
      <c r="C51" s="10"/>
      <c r="D51" s="10"/>
      <c r="E51" s="10" t="s">
        <v>72</v>
      </c>
      <c r="F51" s="10" t="s">
        <v>33</v>
      </c>
      <c r="G51" s="8" t="s">
        <v>75</v>
      </c>
      <c r="H51" s="17" t="s">
        <v>1733</v>
      </c>
    </row>
    <row r="52" spans="2:8" x14ac:dyDescent="0.2">
      <c r="B52" s="16" t="s">
        <v>21</v>
      </c>
      <c r="C52" s="10"/>
      <c r="D52" s="10"/>
      <c r="E52" s="10" t="s">
        <v>72</v>
      </c>
      <c r="F52" s="10" t="s">
        <v>21</v>
      </c>
      <c r="G52" s="8" t="s">
        <v>76</v>
      </c>
      <c r="H52" s="17" t="s">
        <v>1733</v>
      </c>
    </row>
    <row r="53" spans="2:8" x14ac:dyDescent="0.2">
      <c r="B53" s="15" t="s">
        <v>77</v>
      </c>
      <c r="C53" s="10"/>
      <c r="D53" s="10"/>
      <c r="E53" s="10" t="s">
        <v>77</v>
      </c>
      <c r="F53" s="10" t="s">
        <v>43</v>
      </c>
      <c r="G53" s="8" t="s">
        <v>78</v>
      </c>
      <c r="H53" s="17" t="s">
        <v>1733</v>
      </c>
    </row>
    <row r="54" spans="2:8" x14ac:dyDescent="0.2">
      <c r="B54" s="16" t="s">
        <v>31</v>
      </c>
      <c r="C54" s="10"/>
      <c r="D54" s="10"/>
      <c r="E54" s="10" t="s">
        <v>77</v>
      </c>
      <c r="F54" s="10" t="s">
        <v>31</v>
      </c>
      <c r="G54" s="8" t="s">
        <v>79</v>
      </c>
      <c r="H54" s="17" t="s">
        <v>1733</v>
      </c>
    </row>
    <row r="55" spans="2:8" x14ac:dyDescent="0.2">
      <c r="B55" s="16" t="s">
        <v>33</v>
      </c>
      <c r="C55" s="10"/>
      <c r="D55" s="10"/>
      <c r="E55" s="10" t="s">
        <v>77</v>
      </c>
      <c r="F55" s="10" t="s">
        <v>33</v>
      </c>
      <c r="G55" s="8" t="s">
        <v>80</v>
      </c>
      <c r="H55" s="17" t="s">
        <v>1733</v>
      </c>
    </row>
    <row r="56" spans="2:8" x14ac:dyDescent="0.2">
      <c r="B56" s="16" t="s">
        <v>21</v>
      </c>
      <c r="C56" s="10"/>
      <c r="D56" s="10"/>
      <c r="E56" s="10" t="s">
        <v>77</v>
      </c>
      <c r="F56" s="10" t="s">
        <v>21</v>
      </c>
      <c r="G56" s="8" t="s">
        <v>81</v>
      </c>
      <c r="H56" s="17" t="s">
        <v>1733</v>
      </c>
    </row>
    <row r="57" spans="2:8" x14ac:dyDescent="0.2">
      <c r="B57" s="15" t="s">
        <v>82</v>
      </c>
      <c r="C57" s="10"/>
      <c r="D57" s="10"/>
      <c r="E57" s="10" t="s">
        <v>83</v>
      </c>
      <c r="F57" s="10" t="s">
        <v>29</v>
      </c>
      <c r="G57" s="8" t="s">
        <v>84</v>
      </c>
      <c r="H57" s="24"/>
    </row>
    <row r="58" spans="2:8" x14ac:dyDescent="0.2">
      <c r="B58" s="15" t="s">
        <v>85</v>
      </c>
      <c r="C58" s="10" t="s">
        <v>86</v>
      </c>
      <c r="D58" s="10" t="s">
        <v>88</v>
      </c>
      <c r="E58" s="10" t="s">
        <v>89</v>
      </c>
      <c r="F58" s="10" t="s">
        <v>90</v>
      </c>
      <c r="G58" s="8" t="s">
        <v>91</v>
      </c>
      <c r="H58" s="24"/>
    </row>
    <row r="59" spans="2:8" x14ac:dyDescent="0.2">
      <c r="B59" s="15" t="s">
        <v>92</v>
      </c>
      <c r="C59" s="10"/>
      <c r="D59" s="10"/>
      <c r="E59" s="10" t="s">
        <v>92</v>
      </c>
      <c r="F59" s="10" t="s">
        <v>31</v>
      </c>
      <c r="G59" s="8" t="s">
        <v>93</v>
      </c>
      <c r="H59" s="24"/>
    </row>
    <row r="60" spans="2:8" x14ac:dyDescent="0.2">
      <c r="B60" s="15" t="s">
        <v>987</v>
      </c>
      <c r="C60" s="10"/>
      <c r="D60" s="10"/>
      <c r="E60" s="10" t="s">
        <v>86</v>
      </c>
      <c r="F60" s="10" t="s">
        <v>987</v>
      </c>
      <c r="G60" s="8" t="s">
        <v>95</v>
      </c>
      <c r="H60" s="24"/>
    </row>
    <row r="61" spans="2:8" x14ac:dyDescent="0.2">
      <c r="B61" s="15" t="s">
        <v>94</v>
      </c>
      <c r="C61" s="10"/>
      <c r="D61" s="10"/>
      <c r="E61" s="10" t="s">
        <v>86</v>
      </c>
      <c r="F61" s="10" t="s">
        <v>94</v>
      </c>
      <c r="G61" s="8" t="s">
        <v>97</v>
      </c>
      <c r="H61" s="24"/>
    </row>
    <row r="62" spans="2:8" x14ac:dyDescent="0.2">
      <c r="B62" s="15" t="s">
        <v>100</v>
      </c>
      <c r="C62" s="10"/>
      <c r="D62" s="10"/>
      <c r="E62" s="10" t="s">
        <v>86</v>
      </c>
      <c r="F62" s="10" t="s">
        <v>100</v>
      </c>
      <c r="G62" s="8" t="s">
        <v>99</v>
      </c>
      <c r="H62" s="23" t="str">
        <f>IF(H63+H64&lt;&gt;0,H63+H64,"")</f>
        <v/>
      </c>
    </row>
    <row r="63" spans="2:8" x14ac:dyDescent="0.2">
      <c r="B63" s="16" t="s">
        <v>102</v>
      </c>
      <c r="C63" s="10"/>
      <c r="D63" s="10"/>
      <c r="E63" s="10" t="s">
        <v>86</v>
      </c>
      <c r="F63" s="10" t="s">
        <v>102</v>
      </c>
      <c r="G63" s="8" t="s">
        <v>101</v>
      </c>
      <c r="H63" s="24"/>
    </row>
    <row r="64" spans="2:8" x14ac:dyDescent="0.2">
      <c r="B64" s="16" t="s">
        <v>104</v>
      </c>
      <c r="C64" s="10"/>
      <c r="D64" s="10"/>
      <c r="E64" s="10" t="s">
        <v>86</v>
      </c>
      <c r="F64" s="10" t="s">
        <v>105</v>
      </c>
      <c r="G64" s="8" t="s">
        <v>103</v>
      </c>
      <c r="H64" s="24"/>
    </row>
    <row r="65" spans="2:8" x14ac:dyDescent="0.2">
      <c r="B65" s="15" t="s">
        <v>107</v>
      </c>
      <c r="C65" s="10"/>
      <c r="D65" s="10"/>
      <c r="E65" s="10" t="s">
        <v>86</v>
      </c>
      <c r="F65" s="10" t="s">
        <v>107</v>
      </c>
      <c r="G65" s="8" t="s">
        <v>106</v>
      </c>
      <c r="H65" s="23" t="str">
        <f>IF(H66+H67&lt;&gt;0,H66+H67,"")</f>
        <v/>
      </c>
    </row>
    <row r="66" spans="2:8" x14ac:dyDescent="0.2">
      <c r="B66" s="16" t="s">
        <v>109</v>
      </c>
      <c r="C66" s="10"/>
      <c r="D66" s="10"/>
      <c r="E66" s="10" t="s">
        <v>86</v>
      </c>
      <c r="F66" s="10" t="s">
        <v>109</v>
      </c>
      <c r="G66" s="8" t="s">
        <v>108</v>
      </c>
      <c r="H66" s="24"/>
    </row>
    <row r="67" spans="2:8" x14ac:dyDescent="0.2">
      <c r="B67" s="16" t="s">
        <v>111</v>
      </c>
      <c r="C67" s="10"/>
      <c r="D67" s="10"/>
      <c r="E67" s="10" t="s">
        <v>86</v>
      </c>
      <c r="F67" s="10" t="s">
        <v>111</v>
      </c>
      <c r="G67" s="8" t="s">
        <v>110</v>
      </c>
      <c r="H67" s="24"/>
    </row>
    <row r="68" spans="2:8" x14ac:dyDescent="0.2">
      <c r="B68" s="15" t="s">
        <v>113</v>
      </c>
      <c r="C68" s="10"/>
      <c r="D68" s="10"/>
      <c r="E68" s="10" t="s">
        <v>86</v>
      </c>
      <c r="F68" s="10" t="s">
        <v>114</v>
      </c>
      <c r="G68" s="8" t="s">
        <v>112</v>
      </c>
      <c r="H68" s="24"/>
    </row>
    <row r="69" spans="2:8" x14ac:dyDescent="0.2">
      <c r="B69" s="15" t="s">
        <v>116</v>
      </c>
      <c r="C69" s="10"/>
      <c r="D69" s="10"/>
      <c r="E69" s="10" t="s">
        <v>117</v>
      </c>
      <c r="F69" s="10" t="s">
        <v>12</v>
      </c>
      <c r="G69" s="8" t="s">
        <v>115</v>
      </c>
      <c r="H69" s="24"/>
    </row>
    <row r="70" spans="2:8" x14ac:dyDescent="0.2">
      <c r="B70" s="15" t="s">
        <v>988</v>
      </c>
      <c r="C70" s="10"/>
      <c r="D70" s="10"/>
      <c r="E70" s="10"/>
      <c r="F70" s="10" t="s">
        <v>119</v>
      </c>
      <c r="G70" s="8" t="s">
        <v>989</v>
      </c>
      <c r="H70" s="17" t="s">
        <v>1733</v>
      </c>
    </row>
  </sheetData>
  <printOptions gridLines="1" gridLinesSet="0"/>
  <pageMargins left="0" right="0" top="0" bottom="0" header="0" footer="0"/>
  <pageSetup paperSize="9" fitToHeight="0" orientation="portrait"/>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7">
    <tabColor indexed="23"/>
  </sheetPr>
  <dimension ref="A1:F14"/>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9.7109375" style="11" bestFit="1" customWidth="1"/>
    <col min="3" max="3" width="9.140625" style="11" hidden="1" customWidth="1"/>
    <col min="4" max="4" width="8.7109375" style="11" customWidth="1"/>
    <col min="5" max="16384" width="16.7109375" style="11"/>
  </cols>
  <sheetData>
    <row r="1" spans="1:6" ht="12" x14ac:dyDescent="0.2">
      <c r="A1" s="1" t="s">
        <v>990</v>
      </c>
      <c r="F1" s="12" t="s">
        <v>1734</v>
      </c>
    </row>
    <row r="5" spans="1:6" s="13" customFormat="1" x14ac:dyDescent="0.25"/>
    <row r="6" spans="1:6" s="13" customFormat="1" ht="33.75" x14ac:dyDescent="0.25">
      <c r="E6" s="6" t="s">
        <v>991</v>
      </c>
    </row>
    <row r="7" spans="1:6" hidden="1" x14ac:dyDescent="0.2">
      <c r="E7" s="10" t="s">
        <v>646</v>
      </c>
    </row>
    <row r="8" spans="1:6" hidden="1" x14ac:dyDescent="0.2">
      <c r="E8" s="10" t="s">
        <v>649</v>
      </c>
    </row>
    <row r="9" spans="1:6" hidden="1" x14ac:dyDescent="0.2">
      <c r="E9" s="10" t="s">
        <v>986</v>
      </c>
    </row>
    <row r="10" spans="1:6" s="14" customFormat="1" x14ac:dyDescent="0.2">
      <c r="A10" s="11"/>
      <c r="B10" s="11"/>
      <c r="C10" s="11"/>
      <c r="D10" s="7" t="s">
        <v>1732</v>
      </c>
      <c r="E10" s="8" t="s">
        <v>2</v>
      </c>
    </row>
    <row r="11" spans="1:6" x14ac:dyDescent="0.2">
      <c r="B11" s="10" t="s">
        <v>992</v>
      </c>
      <c r="C11" s="10" t="s">
        <v>160</v>
      </c>
      <c r="D11" s="8" t="s">
        <v>25</v>
      </c>
      <c r="E11" s="23" t="str">
        <f>IF(E12+E13+E14&lt;&gt;0,E12+E13+E14,"")</f>
        <v/>
      </c>
    </row>
    <row r="12" spans="1:6" x14ac:dyDescent="0.2">
      <c r="B12" s="15" t="s">
        <v>653</v>
      </c>
      <c r="C12" s="10" t="s">
        <v>653</v>
      </c>
      <c r="D12" s="8" t="s">
        <v>2</v>
      </c>
      <c r="E12" s="24"/>
    </row>
    <row r="13" spans="1:6" x14ac:dyDescent="0.2">
      <c r="B13" s="15" t="s">
        <v>654</v>
      </c>
      <c r="C13" s="10" t="s">
        <v>654</v>
      </c>
      <c r="D13" s="8" t="s">
        <v>7</v>
      </c>
      <c r="E13" s="24"/>
    </row>
    <row r="14" spans="1:6" x14ac:dyDescent="0.2">
      <c r="B14" s="15" t="s">
        <v>656</v>
      </c>
      <c r="C14" s="10" t="s">
        <v>656</v>
      </c>
      <c r="D14" s="8" t="s">
        <v>22</v>
      </c>
      <c r="E14" s="24"/>
    </row>
  </sheetData>
  <printOptions gridLines="1" gridLinesSet="0"/>
  <pageMargins left="0" right="0" top="0" bottom="0" header="0" footer="0"/>
  <pageSetup paperSize="9" fitToHeight="0" orientation="portrait"/>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indexed="23"/>
  </sheetPr>
  <dimension ref="A1:I61"/>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9" ht="12" x14ac:dyDescent="0.2">
      <c r="A1" s="1" t="s">
        <v>993</v>
      </c>
      <c r="F1" s="12" t="s">
        <v>1734</v>
      </c>
    </row>
    <row r="5" spans="1:9" s="13" customFormat="1" x14ac:dyDescent="0.25"/>
    <row r="6" spans="1:9" s="13" customFormat="1" ht="33.75" x14ac:dyDescent="0.25">
      <c r="I6" s="6" t="s">
        <v>985</v>
      </c>
    </row>
    <row r="7" spans="1:9" hidden="1" x14ac:dyDescent="0.2">
      <c r="I7" s="10" t="s">
        <v>9</v>
      </c>
    </row>
    <row r="8" spans="1:9" hidden="1" x14ac:dyDescent="0.2">
      <c r="I8" s="10" t="s">
        <v>986</v>
      </c>
    </row>
    <row r="9" spans="1:9" s="14" customFormat="1" x14ac:dyDescent="0.2">
      <c r="A9" s="11"/>
      <c r="B9" s="11"/>
      <c r="C9" s="11"/>
      <c r="D9" s="11"/>
      <c r="E9" s="11"/>
      <c r="F9" s="11"/>
      <c r="G9" s="11"/>
      <c r="H9" s="7" t="s">
        <v>1732</v>
      </c>
      <c r="I9" s="8" t="s">
        <v>2</v>
      </c>
    </row>
    <row r="10" spans="1:9" x14ac:dyDescent="0.2">
      <c r="B10" s="10" t="s">
        <v>272</v>
      </c>
      <c r="C10" s="10"/>
      <c r="D10" s="10"/>
      <c r="E10" s="10"/>
      <c r="F10" s="10" t="s">
        <v>273</v>
      </c>
      <c r="G10" s="10" t="s">
        <v>274</v>
      </c>
      <c r="H10" s="8" t="s">
        <v>74</v>
      </c>
      <c r="I10" s="23" t="str">
        <f>IF(SUM(I11,I47)&lt;&gt;0,SUM(I11,I47),"")</f>
        <v/>
      </c>
    </row>
    <row r="11" spans="1:9" x14ac:dyDescent="0.2">
      <c r="B11" s="15" t="s">
        <v>123</v>
      </c>
      <c r="C11" s="10"/>
      <c r="D11" s="10"/>
      <c r="E11" s="10"/>
      <c r="F11" s="10" t="s">
        <v>122</v>
      </c>
      <c r="G11" s="10" t="s">
        <v>124</v>
      </c>
      <c r="H11" s="8" t="s">
        <v>91</v>
      </c>
      <c r="I11" s="23" t="str">
        <f>IF(SUM(I12,I24,I28,I36,I37,I38,I39,I40,I43,I44,I45)&lt;&gt;0,SUM(I12,I24,I28,I36,I37,I38,I39,I40,I43,I44,I45),"")</f>
        <v/>
      </c>
    </row>
    <row r="12" spans="1:9" x14ac:dyDescent="0.2">
      <c r="B12" s="16" t="s">
        <v>125</v>
      </c>
      <c r="C12" s="10"/>
      <c r="D12" s="10"/>
      <c r="E12" s="10" t="s">
        <v>125</v>
      </c>
      <c r="F12" s="10" t="s">
        <v>122</v>
      </c>
      <c r="G12" s="10" t="s">
        <v>126</v>
      </c>
      <c r="H12" s="8" t="s">
        <v>2</v>
      </c>
      <c r="I12" s="23" t="str">
        <f>IF(SUM(I13:I17)&lt;&gt;0,SUM(I13:I17),"")</f>
        <v/>
      </c>
    </row>
    <row r="13" spans="1:9" x14ac:dyDescent="0.2">
      <c r="B13" s="18" t="s">
        <v>29</v>
      </c>
      <c r="C13" s="10"/>
      <c r="D13" s="10"/>
      <c r="E13" s="10" t="s">
        <v>125</v>
      </c>
      <c r="F13" s="10" t="s">
        <v>122</v>
      </c>
      <c r="G13" s="10" t="s">
        <v>29</v>
      </c>
      <c r="H13" s="8" t="s">
        <v>7</v>
      </c>
      <c r="I13" s="24"/>
    </row>
    <row r="14" spans="1:9" x14ac:dyDescent="0.2">
      <c r="B14" s="18" t="s">
        <v>127</v>
      </c>
      <c r="C14" s="10"/>
      <c r="D14" s="10"/>
      <c r="E14" s="10" t="s">
        <v>125</v>
      </c>
      <c r="F14" s="10" t="s">
        <v>122</v>
      </c>
      <c r="G14" s="10" t="s">
        <v>127</v>
      </c>
      <c r="H14" s="8" t="s">
        <v>22</v>
      </c>
      <c r="I14" s="24"/>
    </row>
    <row r="15" spans="1:9" x14ac:dyDescent="0.2">
      <c r="B15" s="18" t="s">
        <v>128</v>
      </c>
      <c r="C15" s="10"/>
      <c r="D15" s="10"/>
      <c r="E15" s="10" t="s">
        <v>125</v>
      </c>
      <c r="F15" s="10" t="s">
        <v>122</v>
      </c>
      <c r="G15" s="10" t="s">
        <v>128</v>
      </c>
      <c r="H15" s="8" t="s">
        <v>25</v>
      </c>
      <c r="I15" s="24"/>
    </row>
    <row r="16" spans="1:9" x14ac:dyDescent="0.2">
      <c r="B16" s="18" t="s">
        <v>129</v>
      </c>
      <c r="C16" s="10"/>
      <c r="D16" s="10"/>
      <c r="E16" s="10" t="s">
        <v>125</v>
      </c>
      <c r="F16" s="10" t="s">
        <v>122</v>
      </c>
      <c r="G16" s="10" t="s">
        <v>129</v>
      </c>
      <c r="H16" s="8" t="s">
        <v>28</v>
      </c>
      <c r="I16" s="24"/>
    </row>
    <row r="17" spans="2:9" x14ac:dyDescent="0.2">
      <c r="B17" s="18" t="s">
        <v>130</v>
      </c>
      <c r="C17" s="10"/>
      <c r="D17" s="10"/>
      <c r="E17" s="10" t="s">
        <v>125</v>
      </c>
      <c r="F17" s="10" t="s">
        <v>122</v>
      </c>
      <c r="G17" s="10" t="s">
        <v>130</v>
      </c>
      <c r="H17" s="8" t="s">
        <v>30</v>
      </c>
      <c r="I17" s="24"/>
    </row>
    <row r="18" spans="2:9" x14ac:dyDescent="0.2">
      <c r="B18" s="16" t="s">
        <v>131</v>
      </c>
      <c r="C18" s="10"/>
      <c r="D18" s="10"/>
      <c r="E18" s="10" t="s">
        <v>131</v>
      </c>
      <c r="F18" s="10" t="s">
        <v>122</v>
      </c>
      <c r="G18" s="10" t="s">
        <v>126</v>
      </c>
      <c r="H18" s="8" t="s">
        <v>132</v>
      </c>
      <c r="I18" s="17" t="s">
        <v>1733</v>
      </c>
    </row>
    <row r="19" spans="2:9" x14ac:dyDescent="0.2">
      <c r="B19" s="18" t="s">
        <v>29</v>
      </c>
      <c r="C19" s="10"/>
      <c r="D19" s="10"/>
      <c r="E19" s="10" t="s">
        <v>131</v>
      </c>
      <c r="F19" s="10" t="s">
        <v>122</v>
      </c>
      <c r="G19" s="10" t="s">
        <v>29</v>
      </c>
      <c r="H19" s="8" t="s">
        <v>133</v>
      </c>
      <c r="I19" s="17" t="s">
        <v>1733</v>
      </c>
    </row>
    <row r="20" spans="2:9" x14ac:dyDescent="0.2">
      <c r="B20" s="18" t="s">
        <v>127</v>
      </c>
      <c r="C20" s="10"/>
      <c r="D20" s="10"/>
      <c r="E20" s="10" t="s">
        <v>131</v>
      </c>
      <c r="F20" s="10" t="s">
        <v>122</v>
      </c>
      <c r="G20" s="10" t="s">
        <v>127</v>
      </c>
      <c r="H20" s="8" t="s">
        <v>134</v>
      </c>
      <c r="I20" s="17" t="s">
        <v>1733</v>
      </c>
    </row>
    <row r="21" spans="2:9" x14ac:dyDescent="0.2">
      <c r="B21" s="18" t="s">
        <v>128</v>
      </c>
      <c r="C21" s="10"/>
      <c r="D21" s="10"/>
      <c r="E21" s="10" t="s">
        <v>131</v>
      </c>
      <c r="F21" s="10" t="s">
        <v>122</v>
      </c>
      <c r="G21" s="10" t="s">
        <v>128</v>
      </c>
      <c r="H21" s="8" t="s">
        <v>135</v>
      </c>
      <c r="I21" s="17" t="s">
        <v>1733</v>
      </c>
    </row>
    <row r="22" spans="2:9" x14ac:dyDescent="0.2">
      <c r="B22" s="18" t="s">
        <v>129</v>
      </c>
      <c r="C22" s="10"/>
      <c r="D22" s="10"/>
      <c r="E22" s="10" t="s">
        <v>131</v>
      </c>
      <c r="F22" s="10" t="s">
        <v>122</v>
      </c>
      <c r="G22" s="10" t="s">
        <v>129</v>
      </c>
      <c r="H22" s="8" t="s">
        <v>136</v>
      </c>
      <c r="I22" s="17" t="s">
        <v>1733</v>
      </c>
    </row>
    <row r="23" spans="2:9" x14ac:dyDescent="0.2">
      <c r="B23" s="18" t="s">
        <v>130</v>
      </c>
      <c r="C23" s="10"/>
      <c r="D23" s="10"/>
      <c r="E23" s="10" t="s">
        <v>131</v>
      </c>
      <c r="F23" s="10" t="s">
        <v>122</v>
      </c>
      <c r="G23" s="10" t="s">
        <v>130</v>
      </c>
      <c r="H23" s="8" t="s">
        <v>137</v>
      </c>
      <c r="I23" s="17" t="s">
        <v>1733</v>
      </c>
    </row>
    <row r="24" spans="2:9" x14ac:dyDescent="0.2">
      <c r="B24" s="16" t="s">
        <v>138</v>
      </c>
      <c r="C24" s="10"/>
      <c r="D24" s="10"/>
      <c r="E24" s="10" t="s">
        <v>138</v>
      </c>
      <c r="F24" s="10" t="s">
        <v>122</v>
      </c>
      <c r="G24" s="10" t="s">
        <v>139</v>
      </c>
      <c r="H24" s="8" t="s">
        <v>32</v>
      </c>
      <c r="I24" s="23" t="str">
        <f>IF(SUM(I25:I27)&lt;&gt;0,SUM(I25:I27),"")</f>
        <v/>
      </c>
    </row>
    <row r="25" spans="2:9" x14ac:dyDescent="0.2">
      <c r="B25" s="18" t="s">
        <v>128</v>
      </c>
      <c r="C25" s="10"/>
      <c r="D25" s="10"/>
      <c r="E25" s="10" t="s">
        <v>138</v>
      </c>
      <c r="F25" s="10" t="s">
        <v>122</v>
      </c>
      <c r="G25" s="10" t="s">
        <v>128</v>
      </c>
      <c r="H25" s="8" t="s">
        <v>34</v>
      </c>
      <c r="I25" s="24"/>
    </row>
    <row r="26" spans="2:9" x14ac:dyDescent="0.2">
      <c r="B26" s="18" t="s">
        <v>129</v>
      </c>
      <c r="C26" s="10"/>
      <c r="D26" s="10"/>
      <c r="E26" s="10" t="s">
        <v>138</v>
      </c>
      <c r="F26" s="10" t="s">
        <v>122</v>
      </c>
      <c r="G26" s="10" t="s">
        <v>129</v>
      </c>
      <c r="H26" s="8" t="s">
        <v>35</v>
      </c>
      <c r="I26" s="24"/>
    </row>
    <row r="27" spans="2:9" x14ac:dyDescent="0.2">
      <c r="B27" s="18" t="s">
        <v>130</v>
      </c>
      <c r="C27" s="10"/>
      <c r="D27" s="10"/>
      <c r="E27" s="10" t="s">
        <v>138</v>
      </c>
      <c r="F27" s="10" t="s">
        <v>122</v>
      </c>
      <c r="G27" s="10" t="s">
        <v>130</v>
      </c>
      <c r="H27" s="8" t="s">
        <v>49</v>
      </c>
      <c r="I27" s="24"/>
    </row>
    <row r="28" spans="2:9" x14ac:dyDescent="0.2">
      <c r="B28" s="16" t="s">
        <v>140</v>
      </c>
      <c r="C28" s="10"/>
      <c r="D28" s="10"/>
      <c r="E28" s="10" t="s">
        <v>140</v>
      </c>
      <c r="F28" s="10" t="s">
        <v>122</v>
      </c>
      <c r="G28" s="10" t="s">
        <v>139</v>
      </c>
      <c r="H28" s="8" t="s">
        <v>50</v>
      </c>
      <c r="I28" s="23" t="str">
        <f>IF(SUM(I29:I31)&lt;&gt;0,SUM(I29:I31),"")</f>
        <v/>
      </c>
    </row>
    <row r="29" spans="2:9" x14ac:dyDescent="0.2">
      <c r="B29" s="18" t="s">
        <v>128</v>
      </c>
      <c r="C29" s="10"/>
      <c r="D29" s="10"/>
      <c r="E29" s="10" t="s">
        <v>140</v>
      </c>
      <c r="F29" s="10" t="s">
        <v>122</v>
      </c>
      <c r="G29" s="10" t="s">
        <v>128</v>
      </c>
      <c r="H29" s="8" t="s">
        <v>51</v>
      </c>
      <c r="I29" s="24"/>
    </row>
    <row r="30" spans="2:9" x14ac:dyDescent="0.2">
      <c r="B30" s="18" t="s">
        <v>129</v>
      </c>
      <c r="C30" s="10"/>
      <c r="D30" s="10"/>
      <c r="E30" s="10" t="s">
        <v>140</v>
      </c>
      <c r="F30" s="10" t="s">
        <v>122</v>
      </c>
      <c r="G30" s="10" t="s">
        <v>129</v>
      </c>
      <c r="H30" s="8" t="s">
        <v>52</v>
      </c>
      <c r="I30" s="24"/>
    </row>
    <row r="31" spans="2:9" x14ac:dyDescent="0.2">
      <c r="B31" s="18" t="s">
        <v>130</v>
      </c>
      <c r="C31" s="10"/>
      <c r="D31" s="10"/>
      <c r="E31" s="10" t="s">
        <v>140</v>
      </c>
      <c r="F31" s="10" t="s">
        <v>122</v>
      </c>
      <c r="G31" s="10" t="s">
        <v>130</v>
      </c>
      <c r="H31" s="8" t="s">
        <v>141</v>
      </c>
      <c r="I31" s="24"/>
    </row>
    <row r="32" spans="2:9" x14ac:dyDescent="0.2">
      <c r="B32" s="16" t="s">
        <v>142</v>
      </c>
      <c r="C32" s="10"/>
      <c r="D32" s="10"/>
      <c r="E32" s="10" t="s">
        <v>142</v>
      </c>
      <c r="F32" s="10" t="s">
        <v>122</v>
      </c>
      <c r="G32" s="10" t="s">
        <v>139</v>
      </c>
      <c r="H32" s="8" t="s">
        <v>54</v>
      </c>
      <c r="I32" s="17" t="s">
        <v>1733</v>
      </c>
    </row>
    <row r="33" spans="2:9" x14ac:dyDescent="0.2">
      <c r="B33" s="18" t="s">
        <v>128</v>
      </c>
      <c r="C33" s="10"/>
      <c r="D33" s="10"/>
      <c r="E33" s="10" t="s">
        <v>142</v>
      </c>
      <c r="F33" s="10" t="s">
        <v>122</v>
      </c>
      <c r="G33" s="10" t="s">
        <v>128</v>
      </c>
      <c r="H33" s="8" t="s">
        <v>55</v>
      </c>
      <c r="I33" s="17" t="s">
        <v>1733</v>
      </c>
    </row>
    <row r="34" spans="2:9" x14ac:dyDescent="0.2">
      <c r="B34" s="18" t="s">
        <v>129</v>
      </c>
      <c r="C34" s="10"/>
      <c r="D34" s="10"/>
      <c r="E34" s="10" t="s">
        <v>142</v>
      </c>
      <c r="F34" s="10" t="s">
        <v>122</v>
      </c>
      <c r="G34" s="10" t="s">
        <v>129</v>
      </c>
      <c r="H34" s="8" t="s">
        <v>56</v>
      </c>
      <c r="I34" s="17" t="s">
        <v>1733</v>
      </c>
    </row>
    <row r="35" spans="2:9" x14ac:dyDescent="0.2">
      <c r="B35" s="18" t="s">
        <v>130</v>
      </c>
      <c r="C35" s="10"/>
      <c r="D35" s="10"/>
      <c r="E35" s="10" t="s">
        <v>142</v>
      </c>
      <c r="F35" s="10" t="s">
        <v>122</v>
      </c>
      <c r="G35" s="10" t="s">
        <v>130</v>
      </c>
      <c r="H35" s="8" t="s">
        <v>57</v>
      </c>
      <c r="I35" s="17" t="s">
        <v>1733</v>
      </c>
    </row>
    <row r="36" spans="2:9" x14ac:dyDescent="0.2">
      <c r="B36" s="16" t="s">
        <v>82</v>
      </c>
      <c r="C36" s="10"/>
      <c r="D36" s="10"/>
      <c r="E36" s="10" t="s">
        <v>83</v>
      </c>
      <c r="F36" s="10" t="s">
        <v>122</v>
      </c>
      <c r="G36" s="10" t="s">
        <v>29</v>
      </c>
      <c r="H36" s="8" t="s">
        <v>143</v>
      </c>
      <c r="I36" s="24"/>
    </row>
    <row r="37" spans="2:9" x14ac:dyDescent="0.2">
      <c r="B37" s="16" t="s">
        <v>85</v>
      </c>
      <c r="C37" s="10" t="s">
        <v>86</v>
      </c>
      <c r="D37" s="10" t="s">
        <v>122</v>
      </c>
      <c r="E37" s="10" t="s">
        <v>88</v>
      </c>
      <c r="F37" s="10" t="s">
        <v>89</v>
      </c>
      <c r="G37" s="10" t="s">
        <v>90</v>
      </c>
      <c r="H37" s="8" t="s">
        <v>144</v>
      </c>
      <c r="I37" s="24"/>
    </row>
    <row r="38" spans="2:9" x14ac:dyDescent="0.2">
      <c r="B38" s="16" t="s">
        <v>994</v>
      </c>
      <c r="C38" s="10"/>
      <c r="D38" s="10"/>
      <c r="E38" s="10" t="s">
        <v>86</v>
      </c>
      <c r="F38" s="10" t="s">
        <v>122</v>
      </c>
      <c r="G38" s="10" t="s">
        <v>994</v>
      </c>
      <c r="H38" s="8" t="s">
        <v>146</v>
      </c>
      <c r="I38" s="24"/>
    </row>
    <row r="39" spans="2:9" x14ac:dyDescent="0.2">
      <c r="B39" s="16" t="s">
        <v>145</v>
      </c>
      <c r="C39" s="10"/>
      <c r="D39" s="10"/>
      <c r="E39" s="10" t="s">
        <v>86</v>
      </c>
      <c r="F39" s="10" t="s">
        <v>122</v>
      </c>
      <c r="G39" s="10" t="s">
        <v>145</v>
      </c>
      <c r="H39" s="8" t="s">
        <v>151</v>
      </c>
      <c r="I39" s="24"/>
    </row>
    <row r="40" spans="2:9" x14ac:dyDescent="0.2">
      <c r="B40" s="16" t="s">
        <v>165</v>
      </c>
      <c r="C40" s="10"/>
      <c r="D40" s="10"/>
      <c r="E40" s="10" t="s">
        <v>86</v>
      </c>
      <c r="F40" s="10" t="s">
        <v>122</v>
      </c>
      <c r="G40" s="10" t="s">
        <v>165</v>
      </c>
      <c r="H40" s="8" t="s">
        <v>154</v>
      </c>
      <c r="I40" s="23" t="str">
        <f>IF(I41+I42&lt;&gt;0,I41+I42,"")</f>
        <v/>
      </c>
    </row>
    <row r="41" spans="2:9" x14ac:dyDescent="0.2">
      <c r="B41" s="18" t="s">
        <v>166</v>
      </c>
      <c r="C41" s="10"/>
      <c r="D41" s="10"/>
      <c r="E41" s="10" t="s">
        <v>86</v>
      </c>
      <c r="F41" s="10" t="s">
        <v>122</v>
      </c>
      <c r="G41" s="10" t="s">
        <v>166</v>
      </c>
      <c r="H41" s="8" t="s">
        <v>156</v>
      </c>
      <c r="I41" s="24"/>
    </row>
    <row r="42" spans="2:9" x14ac:dyDescent="0.2">
      <c r="B42" s="18" t="s">
        <v>167</v>
      </c>
      <c r="C42" s="10"/>
      <c r="D42" s="10"/>
      <c r="E42" s="10" t="s">
        <v>86</v>
      </c>
      <c r="F42" s="10" t="s">
        <v>122</v>
      </c>
      <c r="G42" s="10" t="s">
        <v>167</v>
      </c>
      <c r="H42" s="8" t="s">
        <v>158</v>
      </c>
      <c r="I42" s="24"/>
    </row>
    <row r="43" spans="2:9" x14ac:dyDescent="0.2">
      <c r="B43" s="16" t="s">
        <v>168</v>
      </c>
      <c r="C43" s="10"/>
      <c r="D43" s="10"/>
      <c r="E43" s="10" t="s">
        <v>86</v>
      </c>
      <c r="F43" s="10" t="s">
        <v>122</v>
      </c>
      <c r="G43" s="10" t="s">
        <v>168</v>
      </c>
      <c r="H43" s="8" t="s">
        <v>161</v>
      </c>
      <c r="I43" s="24"/>
    </row>
    <row r="44" spans="2:9" x14ac:dyDescent="0.2">
      <c r="B44" s="16" t="s">
        <v>169</v>
      </c>
      <c r="C44" s="10"/>
      <c r="D44" s="10"/>
      <c r="E44" s="10" t="s">
        <v>86</v>
      </c>
      <c r="F44" s="10" t="s">
        <v>122</v>
      </c>
      <c r="G44" s="10" t="s">
        <v>170</v>
      </c>
      <c r="H44" s="8" t="s">
        <v>164</v>
      </c>
      <c r="I44" s="24"/>
    </row>
    <row r="45" spans="2:9" x14ac:dyDescent="0.2">
      <c r="B45" s="16" t="s">
        <v>171</v>
      </c>
      <c r="C45" s="10"/>
      <c r="D45" s="10"/>
      <c r="E45" s="10" t="s">
        <v>117</v>
      </c>
      <c r="F45" s="10" t="s">
        <v>122</v>
      </c>
      <c r="G45" s="10" t="s">
        <v>124</v>
      </c>
      <c r="H45" s="8" t="s">
        <v>84</v>
      </c>
      <c r="I45" s="24"/>
    </row>
    <row r="46" spans="2:9" x14ac:dyDescent="0.2">
      <c r="B46" s="16" t="s">
        <v>995</v>
      </c>
      <c r="C46" s="10"/>
      <c r="D46" s="10"/>
      <c r="E46" s="10"/>
      <c r="F46" s="10" t="s">
        <v>122</v>
      </c>
      <c r="G46" s="10" t="s">
        <v>172</v>
      </c>
      <c r="H46" s="8" t="s">
        <v>996</v>
      </c>
      <c r="I46" s="17" t="s">
        <v>1733</v>
      </c>
    </row>
    <row r="47" spans="2:9" x14ac:dyDescent="0.2">
      <c r="B47" s="15" t="s">
        <v>175</v>
      </c>
      <c r="C47" s="10"/>
      <c r="D47" s="10"/>
      <c r="E47" s="10"/>
      <c r="F47" s="10" t="s">
        <v>176</v>
      </c>
      <c r="G47" s="10" t="s">
        <v>177</v>
      </c>
      <c r="H47" s="8" t="s">
        <v>13</v>
      </c>
      <c r="I47" s="23" t="str">
        <f>IF(SUM(I48:I54)+I56+SUM(I58:I61)&lt;&gt;0,SUM(I48:I54)+I56+SUM(I58:I61),"")</f>
        <v/>
      </c>
    </row>
    <row r="48" spans="2:9" x14ac:dyDescent="0.2">
      <c r="B48" s="16" t="s">
        <v>176</v>
      </c>
      <c r="C48" s="10"/>
      <c r="D48" s="10" t="s">
        <v>176</v>
      </c>
      <c r="E48" s="10" t="s">
        <v>178</v>
      </c>
      <c r="F48" s="10" t="s">
        <v>176</v>
      </c>
      <c r="G48" s="10" t="s">
        <v>179</v>
      </c>
      <c r="H48" s="8" t="s">
        <v>93</v>
      </c>
      <c r="I48" s="24"/>
    </row>
    <row r="49" spans="2:9" x14ac:dyDescent="0.2">
      <c r="B49" s="16" t="s">
        <v>184</v>
      </c>
      <c r="C49" s="10"/>
      <c r="D49" s="10"/>
      <c r="E49" s="10" t="s">
        <v>176</v>
      </c>
      <c r="F49" s="10" t="s">
        <v>178</v>
      </c>
      <c r="G49" s="10" t="s">
        <v>184</v>
      </c>
      <c r="H49" s="8" t="s">
        <v>95</v>
      </c>
      <c r="I49" s="24"/>
    </row>
    <row r="50" spans="2:9" x14ac:dyDescent="0.2">
      <c r="B50" s="16" t="s">
        <v>185</v>
      </c>
      <c r="C50" s="10"/>
      <c r="D50" s="10" t="s">
        <v>176</v>
      </c>
      <c r="E50" s="10" t="s">
        <v>178</v>
      </c>
      <c r="F50" s="10" t="s">
        <v>186</v>
      </c>
      <c r="G50" s="10" t="s">
        <v>179</v>
      </c>
      <c r="H50" s="8" t="s">
        <v>97</v>
      </c>
      <c r="I50" s="24"/>
    </row>
    <row r="51" spans="2:9" x14ac:dyDescent="0.2">
      <c r="B51" s="16" t="s">
        <v>191</v>
      </c>
      <c r="C51" s="10"/>
      <c r="D51" s="10"/>
      <c r="E51" s="10" t="s">
        <v>176</v>
      </c>
      <c r="F51" s="10" t="s">
        <v>178</v>
      </c>
      <c r="G51" s="10" t="s">
        <v>192</v>
      </c>
      <c r="H51" s="8" t="s">
        <v>99</v>
      </c>
      <c r="I51" s="24"/>
    </row>
    <row r="52" spans="2:9" x14ac:dyDescent="0.2">
      <c r="B52" s="16" t="s">
        <v>193</v>
      </c>
      <c r="C52" s="10"/>
      <c r="D52" s="10"/>
      <c r="E52" s="10" t="s">
        <v>176</v>
      </c>
      <c r="F52" s="10" t="s">
        <v>178</v>
      </c>
      <c r="G52" s="10" t="s">
        <v>193</v>
      </c>
      <c r="H52" s="8" t="s">
        <v>101</v>
      </c>
      <c r="I52" s="24"/>
    </row>
    <row r="53" spans="2:9" x14ac:dyDescent="0.2">
      <c r="B53" s="16" t="s">
        <v>233</v>
      </c>
      <c r="C53" s="10"/>
      <c r="D53" s="10"/>
      <c r="E53" s="10" t="s">
        <v>176</v>
      </c>
      <c r="F53" s="10" t="s">
        <v>178</v>
      </c>
      <c r="G53" s="10" t="s">
        <v>233</v>
      </c>
      <c r="H53" s="8" t="s">
        <v>103</v>
      </c>
      <c r="I53" s="24"/>
    </row>
    <row r="54" spans="2:9" x14ac:dyDescent="0.2">
      <c r="B54" s="16" t="s">
        <v>234</v>
      </c>
      <c r="C54" s="10"/>
      <c r="D54" s="10"/>
      <c r="E54" s="10" t="s">
        <v>176</v>
      </c>
      <c r="F54" s="10" t="s">
        <v>178</v>
      </c>
      <c r="G54" s="10" t="s">
        <v>234</v>
      </c>
      <c r="H54" s="8" t="s">
        <v>106</v>
      </c>
      <c r="I54" s="24"/>
    </row>
    <row r="55" spans="2:9" x14ac:dyDescent="0.2">
      <c r="B55" s="16" t="s">
        <v>244</v>
      </c>
      <c r="C55" s="10"/>
      <c r="D55" s="10"/>
      <c r="E55" s="10" t="s">
        <v>176</v>
      </c>
      <c r="F55" s="10" t="s">
        <v>178</v>
      </c>
      <c r="G55" s="10" t="s">
        <v>244</v>
      </c>
      <c r="H55" s="8" t="s">
        <v>997</v>
      </c>
      <c r="I55" s="17" t="s">
        <v>1733</v>
      </c>
    </row>
    <row r="56" spans="2:9" x14ac:dyDescent="0.2">
      <c r="B56" s="16" t="s">
        <v>255</v>
      </c>
      <c r="C56" s="10"/>
      <c r="D56" s="10"/>
      <c r="E56" s="10" t="s">
        <v>176</v>
      </c>
      <c r="F56" s="10" t="s">
        <v>178</v>
      </c>
      <c r="G56" s="10" t="s">
        <v>255</v>
      </c>
      <c r="H56" s="8" t="s">
        <v>108</v>
      </c>
      <c r="I56" s="24"/>
    </row>
    <row r="57" spans="2:9" x14ac:dyDescent="0.2">
      <c r="B57" s="16" t="s">
        <v>262</v>
      </c>
      <c r="C57" s="10"/>
      <c r="D57" s="10"/>
      <c r="E57" s="10" t="s">
        <v>176</v>
      </c>
      <c r="F57" s="10" t="s">
        <v>178</v>
      </c>
      <c r="G57" s="10" t="s">
        <v>262</v>
      </c>
      <c r="H57" s="8" t="s">
        <v>998</v>
      </c>
      <c r="I57" s="17" t="s">
        <v>1733</v>
      </c>
    </row>
    <row r="58" spans="2:9" x14ac:dyDescent="0.2">
      <c r="B58" s="16" t="s">
        <v>263</v>
      </c>
      <c r="C58" s="10"/>
      <c r="D58" s="10"/>
      <c r="E58" s="10" t="s">
        <v>176</v>
      </c>
      <c r="F58" s="10" t="s">
        <v>178</v>
      </c>
      <c r="G58" s="10" t="s">
        <v>264</v>
      </c>
      <c r="H58" s="8" t="s">
        <v>110</v>
      </c>
      <c r="I58" s="24"/>
    </row>
    <row r="59" spans="2:9" x14ac:dyDescent="0.2">
      <c r="B59" s="16" t="s">
        <v>265</v>
      </c>
      <c r="C59" s="10"/>
      <c r="D59" s="10"/>
      <c r="E59" s="10" t="s">
        <v>176</v>
      </c>
      <c r="F59" s="10" t="s">
        <v>178</v>
      </c>
      <c r="G59" s="10" t="s">
        <v>266</v>
      </c>
      <c r="H59" s="8" t="s">
        <v>112</v>
      </c>
      <c r="I59" s="24"/>
    </row>
    <row r="60" spans="2:9" x14ac:dyDescent="0.2">
      <c r="B60" s="16" t="s">
        <v>267</v>
      </c>
      <c r="C60" s="10"/>
      <c r="D60" s="10"/>
      <c r="E60" s="10" t="s">
        <v>176</v>
      </c>
      <c r="F60" s="10" t="s">
        <v>178</v>
      </c>
      <c r="G60" s="10" t="s">
        <v>267</v>
      </c>
      <c r="H60" s="8" t="s">
        <v>115</v>
      </c>
      <c r="I60" s="24"/>
    </row>
    <row r="61" spans="2:9" x14ac:dyDescent="0.2">
      <c r="B61" s="16" t="s">
        <v>268</v>
      </c>
      <c r="C61" s="10"/>
      <c r="D61" s="10"/>
      <c r="E61" s="10" t="s">
        <v>176</v>
      </c>
      <c r="F61" s="10" t="s">
        <v>269</v>
      </c>
      <c r="G61" s="10" t="s">
        <v>177</v>
      </c>
      <c r="H61" s="8" t="s">
        <v>118</v>
      </c>
      <c r="I61" s="24"/>
    </row>
  </sheetData>
  <printOptions gridLines="1" gridLinesSet="0"/>
  <pageMargins left="0" right="0" top="0" bottom="0" header="0" footer="0"/>
  <pageSetup paperSize="9" fitToHeight="0" orientation="portrait"/>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tabColor indexed="23"/>
  </sheetPr>
  <dimension ref="A1:Z70"/>
  <sheetViews>
    <sheetView workbookViewId="0">
      <pane xSplit="8" ySplit="13" topLeftCell="I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26" width="16.7109375" style="11" customWidth="1"/>
    <col min="27" max="16384" width="8.85546875" style="11"/>
  </cols>
  <sheetData>
    <row r="1" spans="1:26" ht="12" x14ac:dyDescent="0.2">
      <c r="A1" s="1" t="s">
        <v>999</v>
      </c>
      <c r="F1" s="12" t="s">
        <v>1734</v>
      </c>
    </row>
    <row r="5" spans="1:26" s="13" customFormat="1" x14ac:dyDescent="0.25"/>
    <row r="6" spans="1:26" s="13" customFormat="1" ht="33.75" x14ac:dyDescent="0.25">
      <c r="I6" s="6" t="s">
        <v>1000</v>
      </c>
      <c r="J6" s="6"/>
      <c r="K6" s="6"/>
      <c r="L6" s="6"/>
      <c r="M6" s="6"/>
      <c r="N6" s="6"/>
      <c r="O6" s="6"/>
      <c r="P6" s="6"/>
      <c r="Q6" s="6"/>
      <c r="R6" s="6"/>
      <c r="S6" s="6"/>
      <c r="T6" s="6"/>
      <c r="U6" s="6"/>
      <c r="V6" s="6"/>
      <c r="W6" s="6"/>
      <c r="X6" s="6"/>
      <c r="Y6" s="6"/>
      <c r="Z6" s="6"/>
    </row>
    <row r="7" spans="1:26" s="13" customFormat="1" x14ac:dyDescent="0.25">
      <c r="I7" s="6"/>
      <c r="J7" s="6" t="s">
        <v>1001</v>
      </c>
      <c r="K7" s="6"/>
      <c r="L7" s="6"/>
      <c r="M7" s="6"/>
      <c r="N7" s="6"/>
      <c r="O7" s="6" t="s">
        <v>1002</v>
      </c>
      <c r="P7" s="6"/>
      <c r="Q7" s="6"/>
      <c r="R7" s="6"/>
      <c r="S7" s="6"/>
      <c r="T7" s="6"/>
      <c r="U7" s="6"/>
      <c r="V7" s="6"/>
      <c r="W7" s="6"/>
      <c r="X7" s="6"/>
      <c r="Y7" s="6"/>
      <c r="Z7" s="6"/>
    </row>
    <row r="8" spans="1:26" s="13" customFormat="1" ht="67.5" x14ac:dyDescent="0.25">
      <c r="I8" s="6"/>
      <c r="J8" s="6"/>
      <c r="K8" s="6" t="s">
        <v>1003</v>
      </c>
      <c r="L8" s="6" t="s">
        <v>1004</v>
      </c>
      <c r="M8" s="6" t="s">
        <v>1005</v>
      </c>
      <c r="N8" s="6" t="s">
        <v>1006</v>
      </c>
      <c r="O8" s="6"/>
      <c r="P8" s="6" t="s">
        <v>1007</v>
      </c>
      <c r="Q8" s="6" t="s">
        <v>1008</v>
      </c>
      <c r="R8" s="6" t="s">
        <v>1009</v>
      </c>
      <c r="S8" s="6" t="s">
        <v>1010</v>
      </c>
      <c r="T8" s="6" t="s">
        <v>1011</v>
      </c>
      <c r="U8" s="6" t="s">
        <v>1012</v>
      </c>
      <c r="V8" s="6" t="s">
        <v>1013</v>
      </c>
      <c r="W8" s="6" t="s">
        <v>1006</v>
      </c>
      <c r="X8" s="6" t="s">
        <v>1014</v>
      </c>
      <c r="Y8" s="6" t="s">
        <v>1015</v>
      </c>
      <c r="Z8" s="6" t="s">
        <v>1016</v>
      </c>
    </row>
    <row r="9" spans="1:26" hidden="1" x14ac:dyDescent="0.2">
      <c r="I9" s="10"/>
      <c r="J9" s="10"/>
      <c r="K9" s="10"/>
      <c r="L9" s="10"/>
      <c r="M9" s="10"/>
      <c r="N9" s="10"/>
      <c r="O9" s="10"/>
      <c r="P9" s="10"/>
      <c r="Q9" s="10"/>
      <c r="R9" s="10"/>
      <c r="S9" s="10"/>
      <c r="T9" s="10"/>
      <c r="U9" s="10"/>
      <c r="V9" s="10"/>
      <c r="W9" s="10"/>
      <c r="X9" s="10"/>
      <c r="Y9" s="10"/>
      <c r="Z9" s="10" t="s">
        <v>493</v>
      </c>
    </row>
    <row r="10" spans="1:26" hidden="1" x14ac:dyDescent="0.2">
      <c r="I10" s="10"/>
      <c r="J10" s="10"/>
      <c r="K10" s="10" t="s">
        <v>493</v>
      </c>
      <c r="L10" s="10" t="s">
        <v>493</v>
      </c>
      <c r="M10" s="10" t="s">
        <v>493</v>
      </c>
      <c r="N10" s="10" t="s">
        <v>493</v>
      </c>
      <c r="O10" s="10"/>
      <c r="P10" s="10" t="s">
        <v>493</v>
      </c>
      <c r="Q10" s="10" t="s">
        <v>493</v>
      </c>
      <c r="R10" s="10" t="s">
        <v>493</v>
      </c>
      <c r="S10" s="10" t="s">
        <v>493</v>
      </c>
      <c r="T10" s="10" t="s">
        <v>493</v>
      </c>
      <c r="U10" s="10" t="s">
        <v>493</v>
      </c>
      <c r="V10" s="10" t="s">
        <v>493</v>
      </c>
      <c r="W10" s="10" t="s">
        <v>493</v>
      </c>
      <c r="X10" s="10" t="s">
        <v>493</v>
      </c>
      <c r="Y10" s="10" t="s">
        <v>493</v>
      </c>
      <c r="Z10" s="10" t="s">
        <v>1017</v>
      </c>
    </row>
    <row r="11" spans="1:26" hidden="1" x14ac:dyDescent="0.2">
      <c r="I11" s="10"/>
      <c r="J11" s="10" t="s">
        <v>493</v>
      </c>
      <c r="K11" s="10" t="s">
        <v>1018</v>
      </c>
      <c r="L11" s="10" t="s">
        <v>1018</v>
      </c>
      <c r="M11" s="10" t="s">
        <v>501</v>
      </c>
      <c r="N11" s="10" t="s">
        <v>505</v>
      </c>
      <c r="O11" s="10" t="s">
        <v>493</v>
      </c>
      <c r="P11" s="10" t="s">
        <v>490</v>
      </c>
      <c r="Q11" s="10" t="s">
        <v>490</v>
      </c>
      <c r="R11" s="10" t="s">
        <v>490</v>
      </c>
      <c r="S11" s="10" t="s">
        <v>490</v>
      </c>
      <c r="T11" s="10" t="s">
        <v>490</v>
      </c>
      <c r="U11" s="10" t="s">
        <v>490</v>
      </c>
      <c r="V11" s="10" t="s">
        <v>490</v>
      </c>
      <c r="W11" s="10" t="s">
        <v>505</v>
      </c>
      <c r="X11" s="10" t="s">
        <v>555</v>
      </c>
      <c r="Y11" s="10" t="s">
        <v>506</v>
      </c>
      <c r="Z11" s="10" t="s">
        <v>1019</v>
      </c>
    </row>
    <row r="12" spans="1:26" hidden="1" x14ac:dyDescent="0.2">
      <c r="I12" s="10" t="s">
        <v>493</v>
      </c>
      <c r="J12" s="10" t="s">
        <v>1018</v>
      </c>
      <c r="K12" s="10" t="s">
        <v>1003</v>
      </c>
      <c r="L12" s="10" t="s">
        <v>595</v>
      </c>
      <c r="M12" s="10" t="s">
        <v>1018</v>
      </c>
      <c r="N12" s="10" t="s">
        <v>1018</v>
      </c>
      <c r="O12" s="10" t="s">
        <v>490</v>
      </c>
      <c r="P12" s="10" t="s">
        <v>1020</v>
      </c>
      <c r="Q12" s="10" t="s">
        <v>1021</v>
      </c>
      <c r="R12" s="10" t="s">
        <v>1022</v>
      </c>
      <c r="S12" s="10" t="s">
        <v>1023</v>
      </c>
      <c r="T12" s="10" t="s">
        <v>1024</v>
      </c>
      <c r="U12" s="10" t="s">
        <v>1025</v>
      </c>
      <c r="V12" s="10" t="s">
        <v>1026</v>
      </c>
      <c r="W12" s="10" t="s">
        <v>490</v>
      </c>
      <c r="X12" s="10" t="s">
        <v>490</v>
      </c>
      <c r="Y12" s="10" t="s">
        <v>490</v>
      </c>
      <c r="Z12" s="10" t="s">
        <v>490</v>
      </c>
    </row>
    <row r="13" spans="1:26" x14ac:dyDescent="0.2">
      <c r="H13" s="7" t="s">
        <v>1732</v>
      </c>
      <c r="I13" s="8" t="s">
        <v>2</v>
      </c>
      <c r="J13" s="8" t="s">
        <v>7</v>
      </c>
      <c r="K13" s="8" t="s">
        <v>22</v>
      </c>
      <c r="L13" s="8" t="s">
        <v>871</v>
      </c>
      <c r="M13" s="8" t="s">
        <v>872</v>
      </c>
      <c r="N13" s="8" t="s">
        <v>873</v>
      </c>
      <c r="O13" s="8" t="s">
        <v>30</v>
      </c>
      <c r="P13" s="8" t="s">
        <v>32</v>
      </c>
      <c r="Q13" s="8" t="s">
        <v>34</v>
      </c>
      <c r="R13" s="8" t="s">
        <v>35</v>
      </c>
      <c r="S13" s="8" t="s">
        <v>655</v>
      </c>
      <c r="T13" s="8" t="s">
        <v>876</v>
      </c>
      <c r="U13" s="8" t="s">
        <v>1027</v>
      </c>
      <c r="V13" s="8" t="s">
        <v>1028</v>
      </c>
      <c r="W13" s="8" t="s">
        <v>541</v>
      </c>
      <c r="X13" s="8" t="s">
        <v>50</v>
      </c>
      <c r="Y13" s="8" t="s">
        <v>879</v>
      </c>
      <c r="Z13" s="8" t="s">
        <v>202</v>
      </c>
    </row>
    <row r="14" spans="1:26" x14ac:dyDescent="0.2">
      <c r="B14" s="10" t="s">
        <v>1029</v>
      </c>
      <c r="C14" s="10"/>
      <c r="D14" s="10"/>
      <c r="E14" s="10" t="s">
        <v>1030</v>
      </c>
      <c r="F14" s="10" t="s">
        <v>10</v>
      </c>
      <c r="G14" s="10" t="s">
        <v>293</v>
      </c>
      <c r="H14" s="8" t="s">
        <v>151</v>
      </c>
      <c r="I14" s="23" t="str">
        <f t="shared" ref="I14:Y14" si="0">IF(SUM(I15,I16,I22)&lt;&gt;0,SUM(I15,I16,I22),"")</f>
        <v/>
      </c>
      <c r="J14" s="23" t="str">
        <f t="shared" si="0"/>
        <v/>
      </c>
      <c r="K14" s="23" t="str">
        <f t="shared" si="0"/>
        <v/>
      </c>
      <c r="L14" s="23" t="str">
        <f t="shared" si="0"/>
        <v/>
      </c>
      <c r="M14" s="23" t="str">
        <f t="shared" si="0"/>
        <v/>
      </c>
      <c r="N14" s="23" t="str">
        <f t="shared" si="0"/>
        <v/>
      </c>
      <c r="O14" s="23" t="str">
        <f t="shared" si="0"/>
        <v/>
      </c>
      <c r="P14" s="23" t="str">
        <f t="shared" si="0"/>
        <v/>
      </c>
      <c r="Q14" s="23" t="str">
        <f t="shared" si="0"/>
        <v/>
      </c>
      <c r="R14" s="23" t="str">
        <f t="shared" si="0"/>
        <v/>
      </c>
      <c r="S14" s="23" t="str">
        <f t="shared" si="0"/>
        <v/>
      </c>
      <c r="T14" s="23" t="str">
        <f t="shared" si="0"/>
        <v/>
      </c>
      <c r="U14" s="23" t="str">
        <f t="shared" si="0"/>
        <v/>
      </c>
      <c r="V14" s="23" t="str">
        <f t="shared" si="0"/>
        <v/>
      </c>
      <c r="W14" s="23" t="str">
        <f t="shared" si="0"/>
        <v/>
      </c>
      <c r="X14" s="23" t="str">
        <f t="shared" si="0"/>
        <v/>
      </c>
      <c r="Y14" s="23" t="str">
        <f t="shared" si="0"/>
        <v/>
      </c>
      <c r="Z14" s="17" t="s">
        <v>1733</v>
      </c>
    </row>
    <row r="15" spans="1:26" x14ac:dyDescent="0.2">
      <c r="B15" s="15" t="s">
        <v>1031</v>
      </c>
      <c r="C15" s="10" t="s">
        <v>15</v>
      </c>
      <c r="D15" s="10" t="s">
        <v>10</v>
      </c>
      <c r="E15" s="10" t="s">
        <v>1032</v>
      </c>
      <c r="F15" s="10" t="s">
        <v>20</v>
      </c>
      <c r="G15" s="10" t="s">
        <v>21</v>
      </c>
      <c r="H15" s="8" t="s">
        <v>478</v>
      </c>
      <c r="I15" s="23" t="str">
        <f>IF(SUM(J15,O15)&lt;&gt;0,SUM(J15,O15),"")</f>
        <v/>
      </c>
      <c r="J15" s="23" t="str">
        <f>IF(K15+L15&lt;&gt;0,K15+L15,"")</f>
        <v/>
      </c>
      <c r="K15" s="24"/>
      <c r="L15" s="24"/>
      <c r="M15" s="24"/>
      <c r="N15" s="24"/>
      <c r="O15" s="23" t="str">
        <f>IF(SUM(P15:V15)&lt;&gt;0,SUM(P15:V15),"")</f>
        <v/>
      </c>
      <c r="P15" s="24"/>
      <c r="Q15" s="24"/>
      <c r="R15" s="24"/>
      <c r="S15" s="24"/>
      <c r="T15" s="24"/>
      <c r="U15" s="24"/>
      <c r="V15" s="24"/>
      <c r="W15" s="24"/>
      <c r="X15" s="24"/>
      <c r="Y15" s="24"/>
      <c r="Z15" s="17" t="s">
        <v>1733</v>
      </c>
    </row>
    <row r="16" spans="1:26" x14ac:dyDescent="0.2">
      <c r="B16" s="15" t="s">
        <v>33</v>
      </c>
      <c r="C16" s="10"/>
      <c r="D16" s="10"/>
      <c r="E16" s="10" t="s">
        <v>1030</v>
      </c>
      <c r="F16" s="10" t="s">
        <v>10</v>
      </c>
      <c r="G16" s="10" t="s">
        <v>33</v>
      </c>
      <c r="H16" s="8" t="s">
        <v>2</v>
      </c>
      <c r="I16" s="23" t="str">
        <f t="shared" ref="I16:Y16" si="1">IF(SUM(I17:I21)&lt;&gt;0,SUM(I17:I21),"")</f>
        <v/>
      </c>
      <c r="J16" s="23" t="str">
        <f t="shared" si="1"/>
        <v/>
      </c>
      <c r="K16" s="23" t="str">
        <f t="shared" si="1"/>
        <v/>
      </c>
      <c r="L16" s="23" t="str">
        <f t="shared" si="1"/>
        <v/>
      </c>
      <c r="M16" s="23" t="str">
        <f t="shared" si="1"/>
        <v/>
      </c>
      <c r="N16" s="23" t="str">
        <f t="shared" si="1"/>
        <v/>
      </c>
      <c r="O16" s="23" t="str">
        <f t="shared" si="1"/>
        <v/>
      </c>
      <c r="P16" s="23" t="str">
        <f t="shared" si="1"/>
        <v/>
      </c>
      <c r="Q16" s="23" t="str">
        <f t="shared" si="1"/>
        <v/>
      </c>
      <c r="R16" s="23" t="str">
        <f t="shared" si="1"/>
        <v/>
      </c>
      <c r="S16" s="23" t="str">
        <f t="shared" si="1"/>
        <v/>
      </c>
      <c r="T16" s="23" t="str">
        <f t="shared" si="1"/>
        <v/>
      </c>
      <c r="U16" s="23" t="str">
        <f t="shared" si="1"/>
        <v/>
      </c>
      <c r="V16" s="23" t="str">
        <f t="shared" si="1"/>
        <v/>
      </c>
      <c r="W16" s="23" t="str">
        <f t="shared" si="1"/>
        <v/>
      </c>
      <c r="X16" s="23" t="str">
        <f t="shared" si="1"/>
        <v/>
      </c>
      <c r="Y16" s="23" t="str">
        <f t="shared" si="1"/>
        <v/>
      </c>
      <c r="Z16" s="17" t="s">
        <v>1733</v>
      </c>
    </row>
    <row r="17" spans="2:26" x14ac:dyDescent="0.2">
      <c r="B17" s="16" t="s">
        <v>19</v>
      </c>
      <c r="C17" s="10"/>
      <c r="D17" s="10" t="s">
        <v>1030</v>
      </c>
      <c r="E17" s="10" t="s">
        <v>10</v>
      </c>
      <c r="F17" s="10" t="s">
        <v>19</v>
      </c>
      <c r="G17" s="10" t="s">
        <v>33</v>
      </c>
      <c r="H17" s="8" t="s">
        <v>7</v>
      </c>
      <c r="I17" s="23" t="str">
        <f>IF(SUM(J17,O17)&lt;&gt;0,SUM(J17,O17),"")</f>
        <v/>
      </c>
      <c r="J17" s="23" t="str">
        <f>IF(K17+L17&lt;&gt;0,K17+L17,"")</f>
        <v/>
      </c>
      <c r="K17" s="24"/>
      <c r="L17" s="24"/>
      <c r="M17" s="24"/>
      <c r="N17" s="24"/>
      <c r="O17" s="23" t="str">
        <f>IF(SUM(P17:V17)&lt;&gt;0,SUM(P17:V17),"")</f>
        <v/>
      </c>
      <c r="P17" s="24"/>
      <c r="Q17" s="24"/>
      <c r="R17" s="24"/>
      <c r="S17" s="24"/>
      <c r="T17" s="24"/>
      <c r="U17" s="24"/>
      <c r="V17" s="24"/>
      <c r="W17" s="24"/>
      <c r="X17" s="24"/>
      <c r="Y17" s="24"/>
      <c r="Z17" s="17" t="s">
        <v>1733</v>
      </c>
    </row>
    <row r="18" spans="2:26" x14ac:dyDescent="0.2">
      <c r="B18" s="16" t="s">
        <v>484</v>
      </c>
      <c r="C18" s="10"/>
      <c r="D18" s="10" t="s">
        <v>1030</v>
      </c>
      <c r="E18" s="10" t="s">
        <v>10</v>
      </c>
      <c r="F18" s="10" t="s">
        <v>484</v>
      </c>
      <c r="G18" s="10" t="s">
        <v>33</v>
      </c>
      <c r="H18" s="8" t="s">
        <v>22</v>
      </c>
      <c r="I18" s="23" t="str">
        <f>IF(SUM(J18,O18)&lt;&gt;0,SUM(J18,O18),"")</f>
        <v/>
      </c>
      <c r="J18" s="23" t="str">
        <f>IF(K18+L18&lt;&gt;0,K18+L18,"")</f>
        <v/>
      </c>
      <c r="K18" s="24"/>
      <c r="L18" s="24"/>
      <c r="M18" s="24"/>
      <c r="N18" s="24"/>
      <c r="O18" s="23" t="str">
        <f>IF(SUM(P18:V18)&lt;&gt;0,SUM(P18:V18),"")</f>
        <v/>
      </c>
      <c r="P18" s="24"/>
      <c r="Q18" s="24"/>
      <c r="R18" s="24"/>
      <c r="S18" s="24"/>
      <c r="T18" s="24"/>
      <c r="U18" s="24"/>
      <c r="V18" s="24"/>
      <c r="W18" s="24"/>
      <c r="X18" s="24"/>
      <c r="Y18" s="24"/>
      <c r="Z18" s="17" t="s">
        <v>1733</v>
      </c>
    </row>
    <row r="19" spans="2:26" x14ac:dyDescent="0.2">
      <c r="B19" s="16" t="s">
        <v>24</v>
      </c>
      <c r="C19" s="10"/>
      <c r="D19" s="10" t="s">
        <v>1030</v>
      </c>
      <c r="E19" s="10" t="s">
        <v>10</v>
      </c>
      <c r="F19" s="10" t="s">
        <v>24</v>
      </c>
      <c r="G19" s="10" t="s">
        <v>33</v>
      </c>
      <c r="H19" s="8" t="s">
        <v>25</v>
      </c>
      <c r="I19" s="23" t="str">
        <f>IF(SUM(J19,O19)&lt;&gt;0,SUM(J19,O19),"")</f>
        <v/>
      </c>
      <c r="J19" s="23" t="str">
        <f>IF(K19+L19&lt;&gt;0,K19+L19,"")</f>
        <v/>
      </c>
      <c r="K19" s="24"/>
      <c r="L19" s="24"/>
      <c r="M19" s="24"/>
      <c r="N19" s="24"/>
      <c r="O19" s="23" t="str">
        <f>IF(SUM(P19:V19)&lt;&gt;0,SUM(P19:V19),"")</f>
        <v/>
      </c>
      <c r="P19" s="24"/>
      <c r="Q19" s="24"/>
      <c r="R19" s="24"/>
      <c r="S19" s="24"/>
      <c r="T19" s="24"/>
      <c r="U19" s="24"/>
      <c r="V19" s="24"/>
      <c r="W19" s="24"/>
      <c r="X19" s="24"/>
      <c r="Y19" s="24"/>
      <c r="Z19" s="17" t="s">
        <v>1733</v>
      </c>
    </row>
    <row r="20" spans="2:26" x14ac:dyDescent="0.2">
      <c r="B20" s="16" t="s">
        <v>485</v>
      </c>
      <c r="C20" s="10"/>
      <c r="D20" s="10" t="s">
        <v>1030</v>
      </c>
      <c r="E20" s="10" t="s">
        <v>10</v>
      </c>
      <c r="F20" s="10" t="s">
        <v>481</v>
      </c>
      <c r="G20" s="10" t="s">
        <v>33</v>
      </c>
      <c r="H20" s="8" t="s">
        <v>28</v>
      </c>
      <c r="I20" s="23" t="str">
        <f>IF(SUM(J20,O20)&lt;&gt;0,SUM(J20,O20),"")</f>
        <v/>
      </c>
      <c r="J20" s="23" t="str">
        <f>IF(K20+L20&lt;&gt;0,K20+L20,"")</f>
        <v/>
      </c>
      <c r="K20" s="24"/>
      <c r="L20" s="24"/>
      <c r="M20" s="24"/>
      <c r="N20" s="24"/>
      <c r="O20" s="23" t="str">
        <f>IF(SUM(P20:V20)&lt;&gt;0,SUM(P20:V20),"")</f>
        <v/>
      </c>
      <c r="P20" s="24"/>
      <c r="Q20" s="24"/>
      <c r="R20" s="24"/>
      <c r="S20" s="24"/>
      <c r="T20" s="24"/>
      <c r="U20" s="24"/>
      <c r="V20" s="24"/>
      <c r="W20" s="24"/>
      <c r="X20" s="24"/>
      <c r="Y20" s="24"/>
      <c r="Z20" s="17" t="s">
        <v>1733</v>
      </c>
    </row>
    <row r="21" spans="2:26" x14ac:dyDescent="0.2">
      <c r="B21" s="16" t="s">
        <v>483</v>
      </c>
      <c r="C21" s="10"/>
      <c r="D21" s="10" t="s">
        <v>1030</v>
      </c>
      <c r="E21" s="10" t="s">
        <v>10</v>
      </c>
      <c r="F21" s="10" t="s">
        <v>483</v>
      </c>
      <c r="G21" s="10" t="s">
        <v>33</v>
      </c>
      <c r="H21" s="8" t="s">
        <v>30</v>
      </c>
      <c r="I21" s="23" t="str">
        <f>IF(SUM(J21,O21)&lt;&gt;0,SUM(J21,O21),"")</f>
        <v/>
      </c>
      <c r="J21" s="23" t="str">
        <f>IF(K21+L21&lt;&gt;0,K21+L21,"")</f>
        <v/>
      </c>
      <c r="K21" s="24"/>
      <c r="L21" s="24"/>
      <c r="M21" s="24"/>
      <c r="N21" s="24"/>
      <c r="O21" s="23" t="str">
        <f>IF(SUM(P21:V21)&lt;&gt;0,SUM(P21:V21),"")</f>
        <v/>
      </c>
      <c r="P21" s="24"/>
      <c r="Q21" s="24"/>
      <c r="R21" s="24"/>
      <c r="S21" s="24"/>
      <c r="T21" s="24"/>
      <c r="U21" s="24"/>
      <c r="V21" s="24"/>
      <c r="W21" s="24"/>
      <c r="X21" s="24"/>
      <c r="Y21" s="24"/>
      <c r="Z21" s="17" t="s">
        <v>1733</v>
      </c>
    </row>
    <row r="22" spans="2:26" x14ac:dyDescent="0.2">
      <c r="B22" s="15" t="s">
        <v>21</v>
      </c>
      <c r="C22" s="10"/>
      <c r="D22" s="10"/>
      <c r="E22" s="10" t="s">
        <v>1033</v>
      </c>
      <c r="F22" s="10" t="s">
        <v>10</v>
      </c>
      <c r="G22" s="10" t="s">
        <v>21</v>
      </c>
      <c r="H22" s="8" t="s">
        <v>32</v>
      </c>
      <c r="I22" s="23" t="str">
        <f t="shared" ref="I22:Y22" si="2">IF(SUM(I23:I27,I30)&lt;&gt;0,SUM(I23:I27,I30),"")</f>
        <v/>
      </c>
      <c r="J22" s="23" t="str">
        <f t="shared" si="2"/>
        <v/>
      </c>
      <c r="K22" s="23" t="str">
        <f t="shared" si="2"/>
        <v/>
      </c>
      <c r="L22" s="23" t="str">
        <f t="shared" si="2"/>
        <v/>
      </c>
      <c r="M22" s="23" t="str">
        <f t="shared" si="2"/>
        <v/>
      </c>
      <c r="N22" s="23" t="str">
        <f t="shared" si="2"/>
        <v/>
      </c>
      <c r="O22" s="23" t="str">
        <f t="shared" si="2"/>
        <v/>
      </c>
      <c r="P22" s="23" t="str">
        <f t="shared" si="2"/>
        <v/>
      </c>
      <c r="Q22" s="23" t="str">
        <f t="shared" si="2"/>
        <v/>
      </c>
      <c r="R22" s="23" t="str">
        <f t="shared" si="2"/>
        <v/>
      </c>
      <c r="S22" s="23" t="str">
        <f t="shared" si="2"/>
        <v/>
      </c>
      <c r="T22" s="23" t="str">
        <f t="shared" si="2"/>
        <v/>
      </c>
      <c r="U22" s="23" t="str">
        <f t="shared" si="2"/>
        <v/>
      </c>
      <c r="V22" s="23" t="str">
        <f t="shared" si="2"/>
        <v/>
      </c>
      <c r="W22" s="23" t="str">
        <f t="shared" si="2"/>
        <v/>
      </c>
      <c r="X22" s="23" t="str">
        <f t="shared" si="2"/>
        <v/>
      </c>
      <c r="Y22" s="23" t="str">
        <f t="shared" si="2"/>
        <v/>
      </c>
      <c r="Z22" s="17" t="s">
        <v>1733</v>
      </c>
    </row>
    <row r="23" spans="2:26" x14ac:dyDescent="0.2">
      <c r="B23" s="16" t="s">
        <v>19</v>
      </c>
      <c r="C23" s="10"/>
      <c r="D23" s="10" t="s">
        <v>1033</v>
      </c>
      <c r="E23" s="10" t="s">
        <v>10</v>
      </c>
      <c r="F23" s="10" t="s">
        <v>19</v>
      </c>
      <c r="G23" s="10" t="s">
        <v>21</v>
      </c>
      <c r="H23" s="8" t="s">
        <v>34</v>
      </c>
      <c r="I23" s="23" t="str">
        <f t="shared" ref="I23:I32" si="3">IF(SUM(J23,O23)&lt;&gt;0,SUM(J23,O23),"")</f>
        <v/>
      </c>
      <c r="J23" s="23" t="str">
        <f t="shared" ref="J23:J32" si="4">IF(K23+L23&lt;&gt;0,K23+L23,"")</f>
        <v/>
      </c>
      <c r="K23" s="24"/>
      <c r="L23" s="24"/>
      <c r="M23" s="24"/>
      <c r="N23" s="24"/>
      <c r="O23" s="23" t="str">
        <f t="shared" ref="O23:O32" si="5">IF(SUM(P23:V23)&lt;&gt;0,SUM(P23:V23),"")</f>
        <v/>
      </c>
      <c r="P23" s="24"/>
      <c r="Q23" s="24"/>
      <c r="R23" s="24"/>
      <c r="S23" s="24"/>
      <c r="T23" s="24"/>
      <c r="U23" s="24"/>
      <c r="V23" s="24"/>
      <c r="W23" s="24"/>
      <c r="X23" s="24"/>
      <c r="Y23" s="24"/>
      <c r="Z23" s="17" t="s">
        <v>1733</v>
      </c>
    </row>
    <row r="24" spans="2:26" x14ac:dyDescent="0.2">
      <c r="B24" s="16" t="s">
        <v>484</v>
      </c>
      <c r="C24" s="10"/>
      <c r="D24" s="10" t="s">
        <v>1030</v>
      </c>
      <c r="E24" s="10" t="s">
        <v>10</v>
      </c>
      <c r="F24" s="10" t="s">
        <v>484</v>
      </c>
      <c r="G24" s="10" t="s">
        <v>21</v>
      </c>
      <c r="H24" s="8" t="s">
        <v>35</v>
      </c>
      <c r="I24" s="23" t="str">
        <f t="shared" si="3"/>
        <v/>
      </c>
      <c r="J24" s="23" t="str">
        <f t="shared" si="4"/>
        <v/>
      </c>
      <c r="K24" s="24"/>
      <c r="L24" s="24"/>
      <c r="M24" s="24"/>
      <c r="N24" s="24"/>
      <c r="O24" s="23" t="str">
        <f t="shared" si="5"/>
        <v/>
      </c>
      <c r="P24" s="24"/>
      <c r="Q24" s="24"/>
      <c r="R24" s="24"/>
      <c r="S24" s="24"/>
      <c r="T24" s="24"/>
      <c r="U24" s="24"/>
      <c r="V24" s="24"/>
      <c r="W24" s="24"/>
      <c r="X24" s="24"/>
      <c r="Y24" s="24"/>
      <c r="Z24" s="17" t="s">
        <v>1733</v>
      </c>
    </row>
    <row r="25" spans="2:26" x14ac:dyDescent="0.2">
      <c r="B25" s="16" t="s">
        <v>24</v>
      </c>
      <c r="C25" s="10"/>
      <c r="D25" s="10" t="s">
        <v>1033</v>
      </c>
      <c r="E25" s="10" t="s">
        <v>10</v>
      </c>
      <c r="F25" s="10" t="s">
        <v>24</v>
      </c>
      <c r="G25" s="10" t="s">
        <v>21</v>
      </c>
      <c r="H25" s="8" t="s">
        <v>49</v>
      </c>
      <c r="I25" s="23" t="str">
        <f t="shared" si="3"/>
        <v/>
      </c>
      <c r="J25" s="23" t="str">
        <f t="shared" si="4"/>
        <v/>
      </c>
      <c r="K25" s="24"/>
      <c r="L25" s="24"/>
      <c r="M25" s="24"/>
      <c r="N25" s="24"/>
      <c r="O25" s="23" t="str">
        <f t="shared" si="5"/>
        <v/>
      </c>
      <c r="P25" s="24"/>
      <c r="Q25" s="24"/>
      <c r="R25" s="24"/>
      <c r="S25" s="24"/>
      <c r="T25" s="24"/>
      <c r="U25" s="24"/>
      <c r="V25" s="24"/>
      <c r="W25" s="24"/>
      <c r="X25" s="24"/>
      <c r="Y25" s="24"/>
      <c r="Z25" s="17" t="s">
        <v>1733</v>
      </c>
    </row>
    <row r="26" spans="2:26" x14ac:dyDescent="0.2">
      <c r="B26" s="16" t="s">
        <v>485</v>
      </c>
      <c r="C26" s="10"/>
      <c r="D26" s="10" t="s">
        <v>1030</v>
      </c>
      <c r="E26" s="10" t="s">
        <v>10</v>
      </c>
      <c r="F26" s="10" t="s">
        <v>481</v>
      </c>
      <c r="G26" s="10" t="s">
        <v>21</v>
      </c>
      <c r="H26" s="8" t="s">
        <v>50</v>
      </c>
      <c r="I26" s="23" t="str">
        <f t="shared" si="3"/>
        <v/>
      </c>
      <c r="J26" s="23" t="str">
        <f t="shared" si="4"/>
        <v/>
      </c>
      <c r="K26" s="24"/>
      <c r="L26" s="24"/>
      <c r="M26" s="24"/>
      <c r="N26" s="24"/>
      <c r="O26" s="23" t="str">
        <f t="shared" si="5"/>
        <v/>
      </c>
      <c r="P26" s="24"/>
      <c r="Q26" s="24"/>
      <c r="R26" s="24"/>
      <c r="S26" s="24"/>
      <c r="T26" s="24"/>
      <c r="U26" s="24"/>
      <c r="V26" s="24"/>
      <c r="W26" s="24"/>
      <c r="X26" s="24"/>
      <c r="Y26" s="24"/>
      <c r="Z26" s="17" t="s">
        <v>1733</v>
      </c>
    </row>
    <row r="27" spans="2:26" x14ac:dyDescent="0.2">
      <c r="B27" s="16" t="s">
        <v>483</v>
      </c>
      <c r="C27" s="10"/>
      <c r="D27" s="10" t="s">
        <v>1030</v>
      </c>
      <c r="E27" s="10" t="s">
        <v>10</v>
      </c>
      <c r="F27" s="10" t="s">
        <v>483</v>
      </c>
      <c r="G27" s="10" t="s">
        <v>21</v>
      </c>
      <c r="H27" s="8" t="s">
        <v>51</v>
      </c>
      <c r="I27" s="23" t="str">
        <f t="shared" si="3"/>
        <v/>
      </c>
      <c r="J27" s="23" t="str">
        <f t="shared" si="4"/>
        <v/>
      </c>
      <c r="K27" s="24"/>
      <c r="L27" s="24"/>
      <c r="M27" s="24"/>
      <c r="N27" s="24"/>
      <c r="O27" s="23" t="str">
        <f t="shared" si="5"/>
        <v/>
      </c>
      <c r="P27" s="24"/>
      <c r="Q27" s="24"/>
      <c r="R27" s="24"/>
      <c r="S27" s="24"/>
      <c r="T27" s="24"/>
      <c r="U27" s="24"/>
      <c r="V27" s="24"/>
      <c r="W27" s="24"/>
      <c r="X27" s="24"/>
      <c r="Y27" s="24"/>
      <c r="Z27" s="17" t="s">
        <v>1733</v>
      </c>
    </row>
    <row r="28" spans="2:26" x14ac:dyDescent="0.2">
      <c r="B28" s="18" t="s">
        <v>508</v>
      </c>
      <c r="C28" s="10" t="s">
        <v>1030</v>
      </c>
      <c r="D28" s="10" t="s">
        <v>10</v>
      </c>
      <c r="E28" s="10" t="s">
        <v>483</v>
      </c>
      <c r="F28" s="10" t="s">
        <v>509</v>
      </c>
      <c r="G28" s="10" t="s">
        <v>21</v>
      </c>
      <c r="H28" s="8" t="s">
        <v>52</v>
      </c>
      <c r="I28" s="23" t="str">
        <f t="shared" si="3"/>
        <v/>
      </c>
      <c r="J28" s="23" t="str">
        <f t="shared" si="4"/>
        <v/>
      </c>
      <c r="K28" s="24"/>
      <c r="L28" s="24"/>
      <c r="M28" s="24"/>
      <c r="N28" s="24"/>
      <c r="O28" s="23" t="str">
        <f t="shared" si="5"/>
        <v/>
      </c>
      <c r="P28" s="24"/>
      <c r="Q28" s="24"/>
      <c r="R28" s="24"/>
      <c r="S28" s="24"/>
      <c r="T28" s="24"/>
      <c r="U28" s="24"/>
      <c r="V28" s="24"/>
      <c r="W28" s="24"/>
      <c r="X28" s="24"/>
      <c r="Y28" s="24"/>
      <c r="Z28" s="17" t="s">
        <v>1733</v>
      </c>
    </row>
    <row r="29" spans="2:26" x14ac:dyDescent="0.2">
      <c r="B29" s="18" t="s">
        <v>1034</v>
      </c>
      <c r="C29" s="10" t="s">
        <v>1030</v>
      </c>
      <c r="D29" s="10" t="s">
        <v>10</v>
      </c>
      <c r="E29" s="10" t="s">
        <v>483</v>
      </c>
      <c r="F29" s="10" t="s">
        <v>817</v>
      </c>
      <c r="G29" s="10" t="s">
        <v>21</v>
      </c>
      <c r="H29" s="8" t="s">
        <v>141</v>
      </c>
      <c r="I29" s="23" t="str">
        <f t="shared" si="3"/>
        <v/>
      </c>
      <c r="J29" s="23" t="str">
        <f t="shared" si="4"/>
        <v/>
      </c>
      <c r="K29" s="24"/>
      <c r="L29" s="24"/>
      <c r="M29" s="24"/>
      <c r="N29" s="24"/>
      <c r="O29" s="23" t="str">
        <f t="shared" si="5"/>
        <v/>
      </c>
      <c r="P29" s="24"/>
      <c r="Q29" s="24"/>
      <c r="R29" s="24"/>
      <c r="S29" s="24"/>
      <c r="T29" s="24"/>
      <c r="U29" s="24"/>
      <c r="V29" s="24"/>
      <c r="W29" s="24"/>
      <c r="X29" s="24"/>
      <c r="Y29" s="24"/>
      <c r="Z29" s="17" t="s">
        <v>1733</v>
      </c>
    </row>
    <row r="30" spans="2:26" x14ac:dyDescent="0.2">
      <c r="B30" s="16" t="s">
        <v>486</v>
      </c>
      <c r="C30" s="10"/>
      <c r="D30" s="10" t="s">
        <v>1030</v>
      </c>
      <c r="E30" s="10" t="s">
        <v>10</v>
      </c>
      <c r="F30" s="10" t="s">
        <v>486</v>
      </c>
      <c r="G30" s="10" t="s">
        <v>21</v>
      </c>
      <c r="H30" s="8" t="s">
        <v>143</v>
      </c>
      <c r="I30" s="23" t="str">
        <f t="shared" si="3"/>
        <v/>
      </c>
      <c r="J30" s="23" t="str">
        <f t="shared" si="4"/>
        <v/>
      </c>
      <c r="K30" s="24"/>
      <c r="L30" s="24"/>
      <c r="M30" s="24"/>
      <c r="N30" s="24"/>
      <c r="O30" s="23" t="str">
        <f t="shared" si="5"/>
        <v/>
      </c>
      <c r="P30" s="24"/>
      <c r="Q30" s="24"/>
      <c r="R30" s="24"/>
      <c r="S30" s="24"/>
      <c r="T30" s="24"/>
      <c r="U30" s="24"/>
      <c r="V30" s="24"/>
      <c r="W30" s="24"/>
      <c r="X30" s="24"/>
      <c r="Y30" s="24"/>
      <c r="Z30" s="17" t="s">
        <v>1733</v>
      </c>
    </row>
    <row r="31" spans="2:26" x14ac:dyDescent="0.2">
      <c r="B31" s="18" t="s">
        <v>1035</v>
      </c>
      <c r="C31" s="10" t="s">
        <v>1030</v>
      </c>
      <c r="D31" s="10" t="s">
        <v>10</v>
      </c>
      <c r="E31" s="10" t="s">
        <v>486</v>
      </c>
      <c r="F31" s="10" t="s">
        <v>816</v>
      </c>
      <c r="G31" s="10" t="s">
        <v>21</v>
      </c>
      <c r="H31" s="8" t="s">
        <v>144</v>
      </c>
      <c r="I31" s="23" t="str">
        <f t="shared" si="3"/>
        <v/>
      </c>
      <c r="J31" s="23" t="str">
        <f t="shared" si="4"/>
        <v/>
      </c>
      <c r="K31" s="24"/>
      <c r="L31" s="24"/>
      <c r="M31" s="24"/>
      <c r="N31" s="24"/>
      <c r="O31" s="23" t="str">
        <f t="shared" si="5"/>
        <v/>
      </c>
      <c r="P31" s="24"/>
      <c r="Q31" s="24"/>
      <c r="R31" s="24"/>
      <c r="S31" s="24"/>
      <c r="T31" s="24"/>
      <c r="U31" s="24"/>
      <c r="V31" s="24"/>
      <c r="W31" s="24"/>
      <c r="X31" s="24"/>
      <c r="Y31" s="24"/>
      <c r="Z31" s="17" t="s">
        <v>1733</v>
      </c>
    </row>
    <row r="32" spans="2:26" x14ac:dyDescent="0.2">
      <c r="B32" s="18" t="s">
        <v>542</v>
      </c>
      <c r="C32" s="10" t="s">
        <v>1030</v>
      </c>
      <c r="D32" s="10" t="s">
        <v>10</v>
      </c>
      <c r="E32" s="10" t="s">
        <v>486</v>
      </c>
      <c r="F32" s="10" t="s">
        <v>21</v>
      </c>
      <c r="G32" s="10" t="s">
        <v>543</v>
      </c>
      <c r="H32" s="8" t="s">
        <v>146</v>
      </c>
      <c r="I32" s="23" t="str">
        <f t="shared" si="3"/>
        <v/>
      </c>
      <c r="J32" s="23" t="str">
        <f t="shared" si="4"/>
        <v/>
      </c>
      <c r="K32" s="24"/>
      <c r="L32" s="24"/>
      <c r="M32" s="24"/>
      <c r="N32" s="24"/>
      <c r="O32" s="23" t="str">
        <f t="shared" si="5"/>
        <v/>
      </c>
      <c r="P32" s="24"/>
      <c r="Q32" s="24"/>
      <c r="R32" s="24"/>
      <c r="S32" s="24"/>
      <c r="T32" s="24"/>
      <c r="U32" s="24"/>
      <c r="V32" s="24"/>
      <c r="W32" s="24"/>
      <c r="X32" s="24"/>
      <c r="Y32" s="24"/>
      <c r="Z32" s="17" t="s">
        <v>1733</v>
      </c>
    </row>
    <row r="33" spans="2:26" x14ac:dyDescent="0.2">
      <c r="B33" s="10" t="s">
        <v>1036</v>
      </c>
      <c r="C33" s="10"/>
      <c r="D33" s="10"/>
      <c r="E33" s="10" t="s">
        <v>1037</v>
      </c>
      <c r="F33" s="10" t="s">
        <v>10</v>
      </c>
      <c r="G33" s="10" t="s">
        <v>293</v>
      </c>
      <c r="H33" s="8" t="s">
        <v>236</v>
      </c>
      <c r="I33" s="23" t="str">
        <f t="shared" ref="I33:Y33" si="6">IF(SUM(I34,I40)&lt;&gt;0,SUM(I34,I40),"")</f>
        <v/>
      </c>
      <c r="J33" s="23" t="str">
        <f t="shared" si="6"/>
        <v/>
      </c>
      <c r="K33" s="23" t="str">
        <f t="shared" si="6"/>
        <v/>
      </c>
      <c r="L33" s="23" t="str">
        <f t="shared" si="6"/>
        <v/>
      </c>
      <c r="M33" s="23" t="str">
        <f t="shared" si="6"/>
        <v/>
      </c>
      <c r="N33" s="23" t="str">
        <f t="shared" si="6"/>
        <v/>
      </c>
      <c r="O33" s="23" t="str">
        <f t="shared" si="6"/>
        <v/>
      </c>
      <c r="P33" s="23" t="str">
        <f t="shared" si="6"/>
        <v/>
      </c>
      <c r="Q33" s="23" t="str">
        <f t="shared" si="6"/>
        <v/>
      </c>
      <c r="R33" s="23" t="str">
        <f t="shared" si="6"/>
        <v/>
      </c>
      <c r="S33" s="23" t="str">
        <f t="shared" si="6"/>
        <v/>
      </c>
      <c r="T33" s="23" t="str">
        <f t="shared" si="6"/>
        <v/>
      </c>
      <c r="U33" s="23" t="str">
        <f t="shared" si="6"/>
        <v/>
      </c>
      <c r="V33" s="23" t="str">
        <f t="shared" si="6"/>
        <v/>
      </c>
      <c r="W33" s="23" t="str">
        <f t="shared" si="6"/>
        <v/>
      </c>
      <c r="X33" s="23" t="str">
        <f t="shared" si="6"/>
        <v/>
      </c>
      <c r="Y33" s="23" t="str">
        <f t="shared" si="6"/>
        <v/>
      </c>
      <c r="Z33" s="17" t="s">
        <v>1733</v>
      </c>
    </row>
    <row r="34" spans="2:26" x14ac:dyDescent="0.2">
      <c r="B34" s="15" t="s">
        <v>33</v>
      </c>
      <c r="C34" s="10"/>
      <c r="D34" s="10"/>
      <c r="E34" s="10" t="s">
        <v>1037</v>
      </c>
      <c r="F34" s="10" t="s">
        <v>10</v>
      </c>
      <c r="G34" s="10" t="s">
        <v>33</v>
      </c>
      <c r="H34" s="8" t="s">
        <v>69</v>
      </c>
      <c r="I34" s="23" t="str">
        <f t="shared" ref="I34:Y34" si="7">IF(SUM(I35:I39)&lt;&gt;0,SUM(I35:I39),"")</f>
        <v/>
      </c>
      <c r="J34" s="23" t="str">
        <f t="shared" si="7"/>
        <v/>
      </c>
      <c r="K34" s="23" t="str">
        <f t="shared" si="7"/>
        <v/>
      </c>
      <c r="L34" s="23" t="str">
        <f t="shared" si="7"/>
        <v/>
      </c>
      <c r="M34" s="23" t="str">
        <f t="shared" si="7"/>
        <v/>
      </c>
      <c r="N34" s="23" t="str">
        <f t="shared" si="7"/>
        <v/>
      </c>
      <c r="O34" s="23" t="str">
        <f t="shared" si="7"/>
        <v/>
      </c>
      <c r="P34" s="23" t="str">
        <f t="shared" si="7"/>
        <v/>
      </c>
      <c r="Q34" s="23" t="str">
        <f t="shared" si="7"/>
        <v/>
      </c>
      <c r="R34" s="23" t="str">
        <f t="shared" si="7"/>
        <v/>
      </c>
      <c r="S34" s="23" t="str">
        <f t="shared" si="7"/>
        <v/>
      </c>
      <c r="T34" s="23" t="str">
        <f t="shared" si="7"/>
        <v/>
      </c>
      <c r="U34" s="23" t="str">
        <f t="shared" si="7"/>
        <v/>
      </c>
      <c r="V34" s="23" t="str">
        <f t="shared" si="7"/>
        <v/>
      </c>
      <c r="W34" s="23" t="str">
        <f t="shared" si="7"/>
        <v/>
      </c>
      <c r="X34" s="23" t="str">
        <f t="shared" si="7"/>
        <v/>
      </c>
      <c r="Y34" s="23" t="str">
        <f t="shared" si="7"/>
        <v/>
      </c>
      <c r="Z34" s="17" t="s">
        <v>1733</v>
      </c>
    </row>
    <row r="35" spans="2:26" x14ac:dyDescent="0.2">
      <c r="B35" s="16" t="s">
        <v>19</v>
      </c>
      <c r="C35" s="10"/>
      <c r="D35" s="10" t="s">
        <v>1037</v>
      </c>
      <c r="E35" s="10" t="s">
        <v>10</v>
      </c>
      <c r="F35" s="10" t="s">
        <v>19</v>
      </c>
      <c r="G35" s="10" t="s">
        <v>33</v>
      </c>
      <c r="H35" s="8" t="s">
        <v>70</v>
      </c>
      <c r="I35" s="23" t="str">
        <f>IF(SUM(J35,O35)&lt;&gt;0,SUM(J35,O35),"")</f>
        <v/>
      </c>
      <c r="J35" s="23" t="str">
        <f>IF(K35+L35&lt;&gt;0,K35+L35,"")</f>
        <v/>
      </c>
      <c r="K35" s="24"/>
      <c r="L35" s="24"/>
      <c r="M35" s="24"/>
      <c r="N35" s="24"/>
      <c r="O35" s="23" t="str">
        <f>IF(SUM(P35:V35)&lt;&gt;0,SUM(P35:V35),"")</f>
        <v/>
      </c>
      <c r="P35" s="24"/>
      <c r="Q35" s="24"/>
      <c r="R35" s="24"/>
      <c r="S35" s="24"/>
      <c r="T35" s="24"/>
      <c r="U35" s="24"/>
      <c r="V35" s="24"/>
      <c r="W35" s="24"/>
      <c r="X35" s="24"/>
      <c r="Y35" s="24"/>
      <c r="Z35" s="17" t="s">
        <v>1733</v>
      </c>
    </row>
    <row r="36" spans="2:26" x14ac:dyDescent="0.2">
      <c r="B36" s="16" t="s">
        <v>484</v>
      </c>
      <c r="C36" s="10"/>
      <c r="D36" s="10" t="s">
        <v>1037</v>
      </c>
      <c r="E36" s="10" t="s">
        <v>10</v>
      </c>
      <c r="F36" s="10" t="s">
        <v>484</v>
      </c>
      <c r="G36" s="10" t="s">
        <v>33</v>
      </c>
      <c r="H36" s="8" t="s">
        <v>71</v>
      </c>
      <c r="I36" s="23" t="str">
        <f>IF(SUM(J36,O36)&lt;&gt;0,SUM(J36,O36),"")</f>
        <v/>
      </c>
      <c r="J36" s="23" t="str">
        <f>IF(K36+L36&lt;&gt;0,K36+L36,"")</f>
        <v/>
      </c>
      <c r="K36" s="24"/>
      <c r="L36" s="24"/>
      <c r="M36" s="24"/>
      <c r="N36" s="24"/>
      <c r="O36" s="23" t="str">
        <f>IF(SUM(P36:V36)&lt;&gt;0,SUM(P36:V36),"")</f>
        <v/>
      </c>
      <c r="P36" s="24"/>
      <c r="Q36" s="24"/>
      <c r="R36" s="24"/>
      <c r="S36" s="24"/>
      <c r="T36" s="24"/>
      <c r="U36" s="24"/>
      <c r="V36" s="24"/>
      <c r="W36" s="24"/>
      <c r="X36" s="24"/>
      <c r="Y36" s="24"/>
      <c r="Z36" s="17" t="s">
        <v>1733</v>
      </c>
    </row>
    <row r="37" spans="2:26" x14ac:dyDescent="0.2">
      <c r="B37" s="16" t="s">
        <v>24</v>
      </c>
      <c r="C37" s="10"/>
      <c r="D37" s="10" t="s">
        <v>1037</v>
      </c>
      <c r="E37" s="10" t="s">
        <v>10</v>
      </c>
      <c r="F37" s="10" t="s">
        <v>24</v>
      </c>
      <c r="G37" s="10" t="s">
        <v>33</v>
      </c>
      <c r="H37" s="8" t="s">
        <v>908</v>
      </c>
      <c r="I37" s="23" t="str">
        <f>IF(SUM(J37,O37)&lt;&gt;0,SUM(J37,O37),"")</f>
        <v/>
      </c>
      <c r="J37" s="23" t="str">
        <f>IF(K37+L37&lt;&gt;0,K37+L37,"")</f>
        <v/>
      </c>
      <c r="K37" s="24"/>
      <c r="L37" s="24"/>
      <c r="M37" s="24"/>
      <c r="N37" s="24"/>
      <c r="O37" s="23" t="str">
        <f>IF(SUM(P37:V37)&lt;&gt;0,SUM(P37:V37),"")</f>
        <v/>
      </c>
      <c r="P37" s="24"/>
      <c r="Q37" s="24"/>
      <c r="R37" s="24"/>
      <c r="S37" s="24"/>
      <c r="T37" s="24"/>
      <c r="U37" s="24"/>
      <c r="V37" s="24"/>
      <c r="W37" s="24"/>
      <c r="X37" s="24"/>
      <c r="Y37" s="24"/>
      <c r="Z37" s="17" t="s">
        <v>1733</v>
      </c>
    </row>
    <row r="38" spans="2:26" x14ac:dyDescent="0.2">
      <c r="B38" s="16" t="s">
        <v>485</v>
      </c>
      <c r="C38" s="10"/>
      <c r="D38" s="10" t="s">
        <v>1037</v>
      </c>
      <c r="E38" s="10" t="s">
        <v>10</v>
      </c>
      <c r="F38" s="10" t="s">
        <v>481</v>
      </c>
      <c r="G38" s="10" t="s">
        <v>33</v>
      </c>
      <c r="H38" s="8" t="s">
        <v>909</v>
      </c>
      <c r="I38" s="23" t="str">
        <f>IF(SUM(J38,O38)&lt;&gt;0,SUM(J38,O38),"")</f>
        <v/>
      </c>
      <c r="J38" s="23" t="str">
        <f>IF(K38+L38&lt;&gt;0,K38+L38,"")</f>
        <v/>
      </c>
      <c r="K38" s="24"/>
      <c r="L38" s="24"/>
      <c r="M38" s="24"/>
      <c r="N38" s="24"/>
      <c r="O38" s="23" t="str">
        <f>IF(SUM(P38:V38)&lt;&gt;0,SUM(P38:V38),"")</f>
        <v/>
      </c>
      <c r="P38" s="24"/>
      <c r="Q38" s="24"/>
      <c r="R38" s="24"/>
      <c r="S38" s="24"/>
      <c r="T38" s="24"/>
      <c r="U38" s="24"/>
      <c r="V38" s="24"/>
      <c r="W38" s="24"/>
      <c r="X38" s="24"/>
      <c r="Y38" s="24"/>
      <c r="Z38" s="17" t="s">
        <v>1733</v>
      </c>
    </row>
    <row r="39" spans="2:26" x14ac:dyDescent="0.2">
      <c r="B39" s="16" t="s">
        <v>483</v>
      </c>
      <c r="C39" s="10"/>
      <c r="D39" s="10" t="s">
        <v>1037</v>
      </c>
      <c r="E39" s="10" t="s">
        <v>10</v>
      </c>
      <c r="F39" s="10" t="s">
        <v>483</v>
      </c>
      <c r="G39" s="10" t="s">
        <v>33</v>
      </c>
      <c r="H39" s="8" t="s">
        <v>910</v>
      </c>
      <c r="I39" s="23" t="str">
        <f>IF(SUM(J39,O39)&lt;&gt;0,SUM(J39,O39),"")</f>
        <v/>
      </c>
      <c r="J39" s="23" t="str">
        <f>IF(K39+L39&lt;&gt;0,K39+L39,"")</f>
        <v/>
      </c>
      <c r="K39" s="24"/>
      <c r="L39" s="24"/>
      <c r="M39" s="24"/>
      <c r="N39" s="24"/>
      <c r="O39" s="23" t="str">
        <f>IF(SUM(P39:V39)&lt;&gt;0,SUM(P39:V39),"")</f>
        <v/>
      </c>
      <c r="P39" s="24"/>
      <c r="Q39" s="24"/>
      <c r="R39" s="24"/>
      <c r="S39" s="24"/>
      <c r="T39" s="24"/>
      <c r="U39" s="24"/>
      <c r="V39" s="24"/>
      <c r="W39" s="24"/>
      <c r="X39" s="24"/>
      <c r="Y39" s="24"/>
      <c r="Z39" s="17" t="s">
        <v>1733</v>
      </c>
    </row>
    <row r="40" spans="2:26" x14ac:dyDescent="0.2">
      <c r="B40" s="15" t="s">
        <v>21</v>
      </c>
      <c r="C40" s="10"/>
      <c r="D40" s="10"/>
      <c r="E40" s="10" t="s">
        <v>1037</v>
      </c>
      <c r="F40" s="10" t="s">
        <v>10</v>
      </c>
      <c r="G40" s="10" t="s">
        <v>21</v>
      </c>
      <c r="H40" s="8" t="s">
        <v>317</v>
      </c>
      <c r="I40" s="23" t="str">
        <f t="shared" ref="I40:Y40" si="8">IF(SUM(I41:I45,I48)&lt;&gt;0,SUM(I41:I45,I48),"")</f>
        <v/>
      </c>
      <c r="J40" s="23" t="str">
        <f t="shared" si="8"/>
        <v/>
      </c>
      <c r="K40" s="23" t="str">
        <f t="shared" si="8"/>
        <v/>
      </c>
      <c r="L40" s="23" t="str">
        <f t="shared" si="8"/>
        <v/>
      </c>
      <c r="M40" s="23" t="str">
        <f t="shared" si="8"/>
        <v/>
      </c>
      <c r="N40" s="23" t="str">
        <f t="shared" si="8"/>
        <v/>
      </c>
      <c r="O40" s="23" t="str">
        <f t="shared" si="8"/>
        <v/>
      </c>
      <c r="P40" s="23" t="str">
        <f t="shared" si="8"/>
        <v/>
      </c>
      <c r="Q40" s="23" t="str">
        <f t="shared" si="8"/>
        <v/>
      </c>
      <c r="R40" s="23" t="str">
        <f t="shared" si="8"/>
        <v/>
      </c>
      <c r="S40" s="23" t="str">
        <f t="shared" si="8"/>
        <v/>
      </c>
      <c r="T40" s="23" t="str">
        <f t="shared" si="8"/>
        <v/>
      </c>
      <c r="U40" s="23" t="str">
        <f t="shared" si="8"/>
        <v/>
      </c>
      <c r="V40" s="23" t="str">
        <f t="shared" si="8"/>
        <v/>
      </c>
      <c r="W40" s="23" t="str">
        <f t="shared" si="8"/>
        <v/>
      </c>
      <c r="X40" s="23" t="str">
        <f t="shared" si="8"/>
        <v/>
      </c>
      <c r="Y40" s="23" t="str">
        <f t="shared" si="8"/>
        <v/>
      </c>
      <c r="Z40" s="17" t="s">
        <v>1733</v>
      </c>
    </row>
    <row r="41" spans="2:26" x14ac:dyDescent="0.2">
      <c r="B41" s="16" t="s">
        <v>19</v>
      </c>
      <c r="C41" s="10"/>
      <c r="D41" s="10" t="s">
        <v>1037</v>
      </c>
      <c r="E41" s="10" t="s">
        <v>10</v>
      </c>
      <c r="F41" s="10" t="s">
        <v>19</v>
      </c>
      <c r="G41" s="10" t="s">
        <v>21</v>
      </c>
      <c r="H41" s="8" t="s">
        <v>320</v>
      </c>
      <c r="I41" s="23" t="str">
        <f t="shared" ref="I41:I50" si="9">IF(SUM(J41,O41)&lt;&gt;0,SUM(J41,O41),"")</f>
        <v/>
      </c>
      <c r="J41" s="23" t="str">
        <f t="shared" ref="J41:J50" si="10">IF(K41+L41&lt;&gt;0,K41+L41,"")</f>
        <v/>
      </c>
      <c r="K41" s="24"/>
      <c r="L41" s="24"/>
      <c r="M41" s="24"/>
      <c r="N41" s="24"/>
      <c r="O41" s="23" t="str">
        <f t="shared" ref="O41:O50" si="11">IF(SUM(P41:V41)&lt;&gt;0,SUM(P41:V41),"")</f>
        <v/>
      </c>
      <c r="P41" s="24"/>
      <c r="Q41" s="24"/>
      <c r="R41" s="24"/>
      <c r="S41" s="24"/>
      <c r="T41" s="24"/>
      <c r="U41" s="24"/>
      <c r="V41" s="24"/>
      <c r="W41" s="24"/>
      <c r="X41" s="24"/>
      <c r="Y41" s="24"/>
      <c r="Z41" s="17" t="s">
        <v>1733</v>
      </c>
    </row>
    <row r="42" spans="2:26" x14ac:dyDescent="0.2">
      <c r="B42" s="16" t="s">
        <v>484</v>
      </c>
      <c r="C42" s="10"/>
      <c r="D42" s="10" t="s">
        <v>1037</v>
      </c>
      <c r="E42" s="10" t="s">
        <v>10</v>
      </c>
      <c r="F42" s="10" t="s">
        <v>484</v>
      </c>
      <c r="G42" s="10" t="s">
        <v>21</v>
      </c>
      <c r="H42" s="8" t="s">
        <v>1038</v>
      </c>
      <c r="I42" s="23" t="str">
        <f t="shared" si="9"/>
        <v/>
      </c>
      <c r="J42" s="23" t="str">
        <f t="shared" si="10"/>
        <v/>
      </c>
      <c r="K42" s="24"/>
      <c r="L42" s="24"/>
      <c r="M42" s="24"/>
      <c r="N42" s="24"/>
      <c r="O42" s="23" t="str">
        <f t="shared" si="11"/>
        <v/>
      </c>
      <c r="P42" s="24"/>
      <c r="Q42" s="24"/>
      <c r="R42" s="24"/>
      <c r="S42" s="24"/>
      <c r="T42" s="24"/>
      <c r="U42" s="24"/>
      <c r="V42" s="24"/>
      <c r="W42" s="24"/>
      <c r="X42" s="24"/>
      <c r="Y42" s="24"/>
      <c r="Z42" s="17" t="s">
        <v>1733</v>
      </c>
    </row>
    <row r="43" spans="2:26" x14ac:dyDescent="0.2">
      <c r="B43" s="16" t="s">
        <v>24</v>
      </c>
      <c r="C43" s="10"/>
      <c r="D43" s="10" t="s">
        <v>1037</v>
      </c>
      <c r="E43" s="10" t="s">
        <v>10</v>
      </c>
      <c r="F43" s="10" t="s">
        <v>24</v>
      </c>
      <c r="G43" s="10" t="s">
        <v>21</v>
      </c>
      <c r="H43" s="8" t="s">
        <v>1039</v>
      </c>
      <c r="I43" s="23" t="str">
        <f t="shared" si="9"/>
        <v/>
      </c>
      <c r="J43" s="23" t="str">
        <f t="shared" si="10"/>
        <v/>
      </c>
      <c r="K43" s="24"/>
      <c r="L43" s="24"/>
      <c r="M43" s="24"/>
      <c r="N43" s="24"/>
      <c r="O43" s="23" t="str">
        <f t="shared" si="11"/>
        <v/>
      </c>
      <c r="P43" s="24"/>
      <c r="Q43" s="24"/>
      <c r="R43" s="24"/>
      <c r="S43" s="24"/>
      <c r="T43" s="24"/>
      <c r="U43" s="24"/>
      <c r="V43" s="24"/>
      <c r="W43" s="24"/>
      <c r="X43" s="24"/>
      <c r="Y43" s="24"/>
      <c r="Z43" s="17" t="s">
        <v>1733</v>
      </c>
    </row>
    <row r="44" spans="2:26" x14ac:dyDescent="0.2">
      <c r="B44" s="16" t="s">
        <v>485</v>
      </c>
      <c r="C44" s="10"/>
      <c r="D44" s="10" t="s">
        <v>1037</v>
      </c>
      <c r="E44" s="10" t="s">
        <v>10</v>
      </c>
      <c r="F44" s="10" t="s">
        <v>481</v>
      </c>
      <c r="G44" s="10" t="s">
        <v>21</v>
      </c>
      <c r="H44" s="8" t="s">
        <v>697</v>
      </c>
      <c r="I44" s="23" t="str">
        <f t="shared" si="9"/>
        <v/>
      </c>
      <c r="J44" s="23" t="str">
        <f t="shared" si="10"/>
        <v/>
      </c>
      <c r="K44" s="24"/>
      <c r="L44" s="24"/>
      <c r="M44" s="24"/>
      <c r="N44" s="24"/>
      <c r="O44" s="23" t="str">
        <f t="shared" si="11"/>
        <v/>
      </c>
      <c r="P44" s="24"/>
      <c r="Q44" s="24"/>
      <c r="R44" s="24"/>
      <c r="S44" s="24"/>
      <c r="T44" s="24"/>
      <c r="U44" s="24"/>
      <c r="V44" s="24"/>
      <c r="W44" s="24"/>
      <c r="X44" s="24"/>
      <c r="Y44" s="24"/>
      <c r="Z44" s="17" t="s">
        <v>1733</v>
      </c>
    </row>
    <row r="45" spans="2:26" x14ac:dyDescent="0.2">
      <c r="B45" s="16" t="s">
        <v>483</v>
      </c>
      <c r="C45" s="10"/>
      <c r="D45" s="10" t="s">
        <v>1037</v>
      </c>
      <c r="E45" s="10" t="s">
        <v>10</v>
      </c>
      <c r="F45" s="10" t="s">
        <v>483</v>
      </c>
      <c r="G45" s="10" t="s">
        <v>21</v>
      </c>
      <c r="H45" s="8" t="s">
        <v>1040</v>
      </c>
      <c r="I45" s="23" t="str">
        <f t="shared" si="9"/>
        <v/>
      </c>
      <c r="J45" s="23" t="str">
        <f t="shared" si="10"/>
        <v/>
      </c>
      <c r="K45" s="24"/>
      <c r="L45" s="24"/>
      <c r="M45" s="24"/>
      <c r="N45" s="24"/>
      <c r="O45" s="23" t="str">
        <f t="shared" si="11"/>
        <v/>
      </c>
      <c r="P45" s="24"/>
      <c r="Q45" s="24"/>
      <c r="R45" s="24"/>
      <c r="S45" s="24"/>
      <c r="T45" s="24"/>
      <c r="U45" s="24"/>
      <c r="V45" s="24"/>
      <c r="W45" s="24"/>
      <c r="X45" s="24"/>
      <c r="Y45" s="24"/>
      <c r="Z45" s="17" t="s">
        <v>1733</v>
      </c>
    </row>
    <row r="46" spans="2:26" x14ac:dyDescent="0.2">
      <c r="B46" s="18" t="s">
        <v>508</v>
      </c>
      <c r="C46" s="10" t="s">
        <v>1037</v>
      </c>
      <c r="D46" s="10" t="s">
        <v>10</v>
      </c>
      <c r="E46" s="10" t="s">
        <v>483</v>
      </c>
      <c r="F46" s="10" t="s">
        <v>509</v>
      </c>
      <c r="G46" s="10" t="s">
        <v>21</v>
      </c>
      <c r="H46" s="8" t="s">
        <v>1041</v>
      </c>
      <c r="I46" s="23" t="str">
        <f t="shared" si="9"/>
        <v/>
      </c>
      <c r="J46" s="23" t="str">
        <f t="shared" si="10"/>
        <v/>
      </c>
      <c r="K46" s="24"/>
      <c r="L46" s="24"/>
      <c r="M46" s="24"/>
      <c r="N46" s="24"/>
      <c r="O46" s="23" t="str">
        <f t="shared" si="11"/>
        <v/>
      </c>
      <c r="P46" s="24"/>
      <c r="Q46" s="24"/>
      <c r="R46" s="24"/>
      <c r="S46" s="24"/>
      <c r="T46" s="24"/>
      <c r="U46" s="24"/>
      <c r="V46" s="24"/>
      <c r="W46" s="24"/>
      <c r="X46" s="24"/>
      <c r="Y46" s="24"/>
      <c r="Z46" s="17" t="s">
        <v>1733</v>
      </c>
    </row>
    <row r="47" spans="2:26" x14ac:dyDescent="0.2">
      <c r="B47" s="18" t="s">
        <v>1034</v>
      </c>
      <c r="C47" s="10" t="s">
        <v>1037</v>
      </c>
      <c r="D47" s="10" t="s">
        <v>10</v>
      </c>
      <c r="E47" s="10" t="s">
        <v>483</v>
      </c>
      <c r="F47" s="10" t="s">
        <v>817</v>
      </c>
      <c r="G47" s="10" t="s">
        <v>21</v>
      </c>
      <c r="H47" s="8" t="s">
        <v>1042</v>
      </c>
      <c r="I47" s="23" t="str">
        <f t="shared" si="9"/>
        <v/>
      </c>
      <c r="J47" s="23" t="str">
        <f t="shared" si="10"/>
        <v/>
      </c>
      <c r="K47" s="24"/>
      <c r="L47" s="24"/>
      <c r="M47" s="24"/>
      <c r="N47" s="24"/>
      <c r="O47" s="23" t="str">
        <f t="shared" si="11"/>
        <v/>
      </c>
      <c r="P47" s="24"/>
      <c r="Q47" s="24"/>
      <c r="R47" s="24"/>
      <c r="S47" s="24"/>
      <c r="T47" s="24"/>
      <c r="U47" s="24"/>
      <c r="V47" s="24"/>
      <c r="W47" s="24"/>
      <c r="X47" s="24"/>
      <c r="Y47" s="24"/>
      <c r="Z47" s="17" t="s">
        <v>1733</v>
      </c>
    </row>
    <row r="48" spans="2:26" x14ac:dyDescent="0.2">
      <c r="B48" s="16" t="s">
        <v>486</v>
      </c>
      <c r="C48" s="10"/>
      <c r="D48" s="10" t="s">
        <v>1037</v>
      </c>
      <c r="E48" s="10" t="s">
        <v>10</v>
      </c>
      <c r="F48" s="10" t="s">
        <v>486</v>
      </c>
      <c r="G48" s="10" t="s">
        <v>21</v>
      </c>
      <c r="H48" s="8" t="s">
        <v>1043</v>
      </c>
      <c r="I48" s="23" t="str">
        <f t="shared" si="9"/>
        <v/>
      </c>
      <c r="J48" s="23" t="str">
        <f t="shared" si="10"/>
        <v/>
      </c>
      <c r="K48" s="24"/>
      <c r="L48" s="24"/>
      <c r="M48" s="24"/>
      <c r="N48" s="24"/>
      <c r="O48" s="23" t="str">
        <f t="shared" si="11"/>
        <v/>
      </c>
      <c r="P48" s="24"/>
      <c r="Q48" s="24"/>
      <c r="R48" s="24"/>
      <c r="S48" s="24"/>
      <c r="T48" s="24"/>
      <c r="U48" s="24"/>
      <c r="V48" s="24"/>
      <c r="W48" s="24"/>
      <c r="X48" s="24"/>
      <c r="Y48" s="24"/>
      <c r="Z48" s="17" t="s">
        <v>1733</v>
      </c>
    </row>
    <row r="49" spans="2:26" x14ac:dyDescent="0.2">
      <c r="B49" s="18" t="s">
        <v>1035</v>
      </c>
      <c r="C49" s="10" t="s">
        <v>1037</v>
      </c>
      <c r="D49" s="10" t="s">
        <v>10</v>
      </c>
      <c r="E49" s="10" t="s">
        <v>486</v>
      </c>
      <c r="F49" s="10" t="s">
        <v>816</v>
      </c>
      <c r="G49" s="10" t="s">
        <v>21</v>
      </c>
      <c r="H49" s="8" t="s">
        <v>1044</v>
      </c>
      <c r="I49" s="23" t="str">
        <f t="shared" si="9"/>
        <v/>
      </c>
      <c r="J49" s="23" t="str">
        <f t="shared" si="10"/>
        <v/>
      </c>
      <c r="K49" s="24"/>
      <c r="L49" s="24"/>
      <c r="M49" s="24"/>
      <c r="N49" s="24"/>
      <c r="O49" s="23" t="str">
        <f t="shared" si="11"/>
        <v/>
      </c>
      <c r="P49" s="24"/>
      <c r="Q49" s="24"/>
      <c r="R49" s="24"/>
      <c r="S49" s="24"/>
      <c r="T49" s="24"/>
      <c r="U49" s="24"/>
      <c r="V49" s="24"/>
      <c r="W49" s="24"/>
      <c r="X49" s="24"/>
      <c r="Y49" s="24"/>
      <c r="Z49" s="17" t="s">
        <v>1733</v>
      </c>
    </row>
    <row r="50" spans="2:26" x14ac:dyDescent="0.2">
      <c r="B50" s="18" t="s">
        <v>542</v>
      </c>
      <c r="C50" s="10" t="s">
        <v>1037</v>
      </c>
      <c r="D50" s="10" t="s">
        <v>10</v>
      </c>
      <c r="E50" s="10" t="s">
        <v>486</v>
      </c>
      <c r="F50" s="10" t="s">
        <v>21</v>
      </c>
      <c r="G50" s="10" t="s">
        <v>543</v>
      </c>
      <c r="H50" s="8" t="s">
        <v>1045</v>
      </c>
      <c r="I50" s="23" t="str">
        <f t="shared" si="9"/>
        <v/>
      </c>
      <c r="J50" s="23" t="str">
        <f t="shared" si="10"/>
        <v/>
      </c>
      <c r="K50" s="24"/>
      <c r="L50" s="24"/>
      <c r="M50" s="24"/>
      <c r="N50" s="24"/>
      <c r="O50" s="23" t="str">
        <f t="shared" si="11"/>
        <v/>
      </c>
      <c r="P50" s="24"/>
      <c r="Q50" s="24"/>
      <c r="R50" s="24"/>
      <c r="S50" s="24"/>
      <c r="T50" s="24"/>
      <c r="U50" s="24"/>
      <c r="V50" s="24"/>
      <c r="W50" s="24"/>
      <c r="X50" s="24"/>
      <c r="Y50" s="24"/>
      <c r="Z50" s="17" t="s">
        <v>1733</v>
      </c>
    </row>
    <row r="51" spans="2:26" x14ac:dyDescent="0.2">
      <c r="B51" s="10" t="s">
        <v>1046</v>
      </c>
      <c r="C51" s="10"/>
      <c r="D51" s="10"/>
      <c r="E51" s="10" t="s">
        <v>1047</v>
      </c>
      <c r="F51" s="10" t="s">
        <v>10</v>
      </c>
      <c r="G51" s="10" t="s">
        <v>293</v>
      </c>
      <c r="H51" s="8" t="s">
        <v>73</v>
      </c>
      <c r="I51" s="23" t="str">
        <f>IF(SUM(I52,I58)&lt;&gt;0,SUM(I52,I58),"")</f>
        <v/>
      </c>
      <c r="J51" s="23" t="str">
        <f>IF(SUM(J52,J58)&lt;&gt;0,SUM(J52,J58),"")</f>
        <v/>
      </c>
      <c r="K51" s="23" t="str">
        <f>IF(SUM(K52,K58)&lt;&gt;0,SUM(K52,K58),"")</f>
        <v/>
      </c>
      <c r="L51" s="23" t="str">
        <f>IF(SUM(L52,L58)&lt;&gt;0,SUM(L52,L58),"")</f>
        <v/>
      </c>
      <c r="M51" s="17" t="s">
        <v>1733</v>
      </c>
      <c r="N51" s="17" t="s">
        <v>1733</v>
      </c>
      <c r="O51" s="23" t="str">
        <f t="shared" ref="O51:V51" si="12">IF(SUM(O52,O58)&lt;&gt;0,SUM(O52,O58),"")</f>
        <v/>
      </c>
      <c r="P51" s="23" t="str">
        <f t="shared" si="12"/>
        <v/>
      </c>
      <c r="Q51" s="23" t="str">
        <f t="shared" si="12"/>
        <v/>
      </c>
      <c r="R51" s="23" t="str">
        <f t="shared" si="12"/>
        <v/>
      </c>
      <c r="S51" s="23" t="str">
        <f t="shared" si="12"/>
        <v/>
      </c>
      <c r="T51" s="23" t="str">
        <f t="shared" si="12"/>
        <v/>
      </c>
      <c r="U51" s="23" t="str">
        <f t="shared" si="12"/>
        <v/>
      </c>
      <c r="V51" s="23" t="str">
        <f t="shared" si="12"/>
        <v/>
      </c>
      <c r="W51" s="17" t="s">
        <v>1733</v>
      </c>
      <c r="X51" s="23" t="str">
        <f>IF(SUM(X52,X58)&lt;&gt;0,SUM(X52,X58),"")</f>
        <v/>
      </c>
      <c r="Y51" s="17" t="s">
        <v>1733</v>
      </c>
      <c r="Z51" s="17" t="s">
        <v>1733</v>
      </c>
    </row>
    <row r="52" spans="2:26" x14ac:dyDescent="0.2">
      <c r="B52" s="15" t="s">
        <v>33</v>
      </c>
      <c r="C52" s="10"/>
      <c r="D52" s="10"/>
      <c r="E52" s="10" t="s">
        <v>1047</v>
      </c>
      <c r="F52" s="10" t="s">
        <v>10</v>
      </c>
      <c r="G52" s="10" t="s">
        <v>33</v>
      </c>
      <c r="H52" s="8" t="s">
        <v>1048</v>
      </c>
      <c r="I52" s="23" t="str">
        <f>IF(SUM(I53:I57)&lt;&gt;0,SUM(I53:I57),"")</f>
        <v/>
      </c>
      <c r="J52" s="23" t="str">
        <f>IF(SUM(J53:J57)&lt;&gt;0,SUM(J53:J57),"")</f>
        <v/>
      </c>
      <c r="K52" s="23" t="str">
        <f>IF(SUM(K53:K57)&lt;&gt;0,SUM(K53:K57),"")</f>
        <v/>
      </c>
      <c r="L52" s="23" t="str">
        <f>IF(SUM(L53:L57)&lt;&gt;0,SUM(L53:L57),"")</f>
        <v/>
      </c>
      <c r="M52" s="17" t="s">
        <v>1733</v>
      </c>
      <c r="N52" s="17" t="s">
        <v>1733</v>
      </c>
      <c r="O52" s="23" t="str">
        <f t="shared" ref="O52:V52" si="13">IF(SUM(O53:O57)&lt;&gt;0,SUM(O53:O57),"")</f>
        <v/>
      </c>
      <c r="P52" s="23" t="str">
        <f t="shared" si="13"/>
        <v/>
      </c>
      <c r="Q52" s="23" t="str">
        <f t="shared" si="13"/>
        <v/>
      </c>
      <c r="R52" s="23" t="str">
        <f t="shared" si="13"/>
        <v/>
      </c>
      <c r="S52" s="23" t="str">
        <f t="shared" si="13"/>
        <v/>
      </c>
      <c r="T52" s="23" t="str">
        <f t="shared" si="13"/>
        <v/>
      </c>
      <c r="U52" s="23" t="str">
        <f t="shared" si="13"/>
        <v/>
      </c>
      <c r="V52" s="23" t="str">
        <f t="shared" si="13"/>
        <v/>
      </c>
      <c r="W52" s="17" t="s">
        <v>1733</v>
      </c>
      <c r="X52" s="23" t="str">
        <f>IF(SUM(X53:X57)&lt;&gt;0,SUM(X53:X57),"")</f>
        <v/>
      </c>
      <c r="Y52" s="17" t="s">
        <v>1733</v>
      </c>
      <c r="Z52" s="17" t="s">
        <v>1733</v>
      </c>
    </row>
    <row r="53" spans="2:26" x14ac:dyDescent="0.2">
      <c r="B53" s="16" t="s">
        <v>19</v>
      </c>
      <c r="C53" s="10"/>
      <c r="D53" s="10" t="s">
        <v>1047</v>
      </c>
      <c r="E53" s="10" t="s">
        <v>10</v>
      </c>
      <c r="F53" s="10" t="s">
        <v>19</v>
      </c>
      <c r="G53" s="10" t="s">
        <v>33</v>
      </c>
      <c r="H53" s="8" t="s">
        <v>1049</v>
      </c>
      <c r="I53" s="23" t="str">
        <f>IF(SUM(J53,O53)&lt;&gt;0,SUM(J53,O53),"")</f>
        <v/>
      </c>
      <c r="J53" s="23" t="str">
        <f>IF(K53+L53&lt;&gt;0,K53+L53,"")</f>
        <v/>
      </c>
      <c r="K53" s="24"/>
      <c r="L53" s="24"/>
      <c r="M53" s="17" t="s">
        <v>1733</v>
      </c>
      <c r="N53" s="17" t="s">
        <v>1733</v>
      </c>
      <c r="O53" s="23" t="str">
        <f>IF(SUM(P53:V53)&lt;&gt;0,SUM(P53:V53),"")</f>
        <v/>
      </c>
      <c r="P53" s="24"/>
      <c r="Q53" s="24"/>
      <c r="R53" s="24"/>
      <c r="S53" s="24"/>
      <c r="T53" s="24"/>
      <c r="U53" s="24"/>
      <c r="V53" s="24"/>
      <c r="W53" s="17" t="s">
        <v>1733</v>
      </c>
      <c r="X53" s="24"/>
      <c r="Y53" s="17" t="s">
        <v>1733</v>
      </c>
      <c r="Z53" s="17" t="s">
        <v>1733</v>
      </c>
    </row>
    <row r="54" spans="2:26" x14ac:dyDescent="0.2">
      <c r="B54" s="16" t="s">
        <v>484</v>
      </c>
      <c r="C54" s="10"/>
      <c r="D54" s="10" t="s">
        <v>1047</v>
      </c>
      <c r="E54" s="10" t="s">
        <v>10</v>
      </c>
      <c r="F54" s="10" t="s">
        <v>484</v>
      </c>
      <c r="G54" s="10" t="s">
        <v>33</v>
      </c>
      <c r="H54" s="8" t="s">
        <v>1050</v>
      </c>
      <c r="I54" s="23" t="str">
        <f>IF(SUM(J54,O54)&lt;&gt;0,SUM(J54,O54),"")</f>
        <v/>
      </c>
      <c r="J54" s="23" t="str">
        <f>IF(K54+L54&lt;&gt;0,K54+L54,"")</f>
        <v/>
      </c>
      <c r="K54" s="24"/>
      <c r="L54" s="24"/>
      <c r="M54" s="17" t="s">
        <v>1733</v>
      </c>
      <c r="N54" s="17" t="s">
        <v>1733</v>
      </c>
      <c r="O54" s="23" t="str">
        <f>IF(SUM(P54:V54)&lt;&gt;0,SUM(P54:V54),"")</f>
        <v/>
      </c>
      <c r="P54" s="24"/>
      <c r="Q54" s="24"/>
      <c r="R54" s="24"/>
      <c r="S54" s="24"/>
      <c r="T54" s="24"/>
      <c r="U54" s="24"/>
      <c r="V54" s="24"/>
      <c r="W54" s="17" t="s">
        <v>1733</v>
      </c>
      <c r="X54" s="24"/>
      <c r="Y54" s="17" t="s">
        <v>1733</v>
      </c>
      <c r="Z54" s="17" t="s">
        <v>1733</v>
      </c>
    </row>
    <row r="55" spans="2:26" x14ac:dyDescent="0.2">
      <c r="B55" s="16" t="s">
        <v>24</v>
      </c>
      <c r="C55" s="10"/>
      <c r="D55" s="10" t="s">
        <v>1047</v>
      </c>
      <c r="E55" s="10" t="s">
        <v>10</v>
      </c>
      <c r="F55" s="10" t="s">
        <v>24</v>
      </c>
      <c r="G55" s="10" t="s">
        <v>33</v>
      </c>
      <c r="H55" s="8" t="s">
        <v>1051</v>
      </c>
      <c r="I55" s="23" t="str">
        <f>IF(SUM(J55,O55)&lt;&gt;0,SUM(J55,O55),"")</f>
        <v/>
      </c>
      <c r="J55" s="23" t="str">
        <f>IF(K55+L55&lt;&gt;0,K55+L55,"")</f>
        <v/>
      </c>
      <c r="K55" s="24"/>
      <c r="L55" s="24"/>
      <c r="M55" s="17" t="s">
        <v>1733</v>
      </c>
      <c r="N55" s="17" t="s">
        <v>1733</v>
      </c>
      <c r="O55" s="23" t="str">
        <f>IF(SUM(P55:V55)&lt;&gt;0,SUM(P55:V55),"")</f>
        <v/>
      </c>
      <c r="P55" s="24"/>
      <c r="Q55" s="24"/>
      <c r="R55" s="24"/>
      <c r="S55" s="24"/>
      <c r="T55" s="24"/>
      <c r="U55" s="24"/>
      <c r="V55" s="24"/>
      <c r="W55" s="17" t="s">
        <v>1733</v>
      </c>
      <c r="X55" s="24"/>
      <c r="Y55" s="17" t="s">
        <v>1733</v>
      </c>
      <c r="Z55" s="17" t="s">
        <v>1733</v>
      </c>
    </row>
    <row r="56" spans="2:26" x14ac:dyDescent="0.2">
      <c r="B56" s="16" t="s">
        <v>485</v>
      </c>
      <c r="C56" s="10"/>
      <c r="D56" s="10" t="s">
        <v>1047</v>
      </c>
      <c r="E56" s="10" t="s">
        <v>10</v>
      </c>
      <c r="F56" s="10" t="s">
        <v>481</v>
      </c>
      <c r="G56" s="10" t="s">
        <v>33</v>
      </c>
      <c r="H56" s="8" t="s">
        <v>258</v>
      </c>
      <c r="I56" s="23" t="str">
        <f>IF(SUM(J56,O56)&lt;&gt;0,SUM(J56,O56),"")</f>
        <v/>
      </c>
      <c r="J56" s="23" t="str">
        <f>IF(K56+L56&lt;&gt;0,K56+L56,"")</f>
        <v/>
      </c>
      <c r="K56" s="24"/>
      <c r="L56" s="24"/>
      <c r="M56" s="17" t="s">
        <v>1733</v>
      </c>
      <c r="N56" s="17" t="s">
        <v>1733</v>
      </c>
      <c r="O56" s="23" t="str">
        <f>IF(SUM(P56:V56)&lt;&gt;0,SUM(P56:V56),"")</f>
        <v/>
      </c>
      <c r="P56" s="24"/>
      <c r="Q56" s="24"/>
      <c r="R56" s="24"/>
      <c r="S56" s="24"/>
      <c r="T56" s="24"/>
      <c r="U56" s="24"/>
      <c r="V56" s="24"/>
      <c r="W56" s="17" t="s">
        <v>1733</v>
      </c>
      <c r="X56" s="24"/>
      <c r="Y56" s="17" t="s">
        <v>1733</v>
      </c>
      <c r="Z56" s="17" t="s">
        <v>1733</v>
      </c>
    </row>
    <row r="57" spans="2:26" x14ac:dyDescent="0.2">
      <c r="B57" s="16" t="s">
        <v>483</v>
      </c>
      <c r="C57" s="10"/>
      <c r="D57" s="10" t="s">
        <v>1047</v>
      </c>
      <c r="E57" s="10" t="s">
        <v>10</v>
      </c>
      <c r="F57" s="10" t="s">
        <v>483</v>
      </c>
      <c r="G57" s="10" t="s">
        <v>33</v>
      </c>
      <c r="H57" s="8" t="s">
        <v>1052</v>
      </c>
      <c r="I57" s="23" t="str">
        <f>IF(SUM(J57,O57)&lt;&gt;0,SUM(J57,O57),"")</f>
        <v/>
      </c>
      <c r="J57" s="23" t="str">
        <f>IF(K57+L57&lt;&gt;0,K57+L57,"")</f>
        <v/>
      </c>
      <c r="K57" s="24"/>
      <c r="L57" s="24"/>
      <c r="M57" s="17" t="s">
        <v>1733</v>
      </c>
      <c r="N57" s="17" t="s">
        <v>1733</v>
      </c>
      <c r="O57" s="23" t="str">
        <f>IF(SUM(P57:V57)&lt;&gt;0,SUM(P57:V57),"")</f>
        <v/>
      </c>
      <c r="P57" s="24"/>
      <c r="Q57" s="24"/>
      <c r="R57" s="24"/>
      <c r="S57" s="24"/>
      <c r="T57" s="24"/>
      <c r="U57" s="24"/>
      <c r="V57" s="24"/>
      <c r="W57" s="17" t="s">
        <v>1733</v>
      </c>
      <c r="X57" s="24"/>
      <c r="Y57" s="17" t="s">
        <v>1733</v>
      </c>
      <c r="Z57" s="17" t="s">
        <v>1733</v>
      </c>
    </row>
    <row r="58" spans="2:26" x14ac:dyDescent="0.2">
      <c r="B58" s="15" t="s">
        <v>21</v>
      </c>
      <c r="C58" s="10"/>
      <c r="D58" s="10"/>
      <c r="E58" s="10" t="s">
        <v>1047</v>
      </c>
      <c r="F58" s="10" t="s">
        <v>10</v>
      </c>
      <c r="G58" s="10" t="s">
        <v>21</v>
      </c>
      <c r="H58" s="8" t="s">
        <v>1053</v>
      </c>
      <c r="I58" s="23" t="str">
        <f>IF(SUM(I59:I63,I66)&lt;&gt;0,SUM(I59:I63,I66),"")</f>
        <v/>
      </c>
      <c r="J58" s="23" t="str">
        <f>IF(SUM(J59:J63,J66)&lt;&gt;0,SUM(J59:J63,J66),"")</f>
        <v/>
      </c>
      <c r="K58" s="23" t="str">
        <f>IF(SUM(K59:K63,K66)&lt;&gt;0,SUM(K59:K63,K66),"")</f>
        <v/>
      </c>
      <c r="L58" s="23" t="str">
        <f>IF(SUM(L59:L63,L66)&lt;&gt;0,SUM(L59:L63,L66),"")</f>
        <v/>
      </c>
      <c r="M58" s="17" t="s">
        <v>1733</v>
      </c>
      <c r="N58" s="17" t="s">
        <v>1733</v>
      </c>
      <c r="O58" s="23" t="str">
        <f t="shared" ref="O58:V58" si="14">IF(SUM(O59:O63,O66)&lt;&gt;0,SUM(O59:O63,O66),"")</f>
        <v/>
      </c>
      <c r="P58" s="23" t="str">
        <f t="shared" si="14"/>
        <v/>
      </c>
      <c r="Q58" s="23" t="str">
        <f t="shared" si="14"/>
        <v/>
      </c>
      <c r="R58" s="23" t="str">
        <f t="shared" si="14"/>
        <v/>
      </c>
      <c r="S58" s="23" t="str">
        <f t="shared" si="14"/>
        <v/>
      </c>
      <c r="T58" s="23" t="str">
        <f t="shared" si="14"/>
        <v/>
      </c>
      <c r="U58" s="23" t="str">
        <f t="shared" si="14"/>
        <v/>
      </c>
      <c r="V58" s="23" t="str">
        <f t="shared" si="14"/>
        <v/>
      </c>
      <c r="W58" s="17" t="s">
        <v>1733</v>
      </c>
      <c r="X58" s="23" t="str">
        <f>IF(SUM(X59:X63,X66)&lt;&gt;0,SUM(X59:X63,X66),"")</f>
        <v/>
      </c>
      <c r="Y58" s="17" t="s">
        <v>1733</v>
      </c>
      <c r="Z58" s="17" t="s">
        <v>1733</v>
      </c>
    </row>
    <row r="59" spans="2:26" x14ac:dyDescent="0.2">
      <c r="B59" s="16" t="s">
        <v>19</v>
      </c>
      <c r="C59" s="10"/>
      <c r="D59" s="10" t="s">
        <v>1047</v>
      </c>
      <c r="E59" s="10" t="s">
        <v>10</v>
      </c>
      <c r="F59" s="10" t="s">
        <v>19</v>
      </c>
      <c r="G59" s="10" t="s">
        <v>21</v>
      </c>
      <c r="H59" s="8" t="s">
        <v>1054</v>
      </c>
      <c r="I59" s="23" t="str">
        <f t="shared" ref="I59:I68" si="15">IF(SUM(J59,O59)&lt;&gt;0,SUM(J59,O59),"")</f>
        <v/>
      </c>
      <c r="J59" s="23" t="str">
        <f t="shared" ref="J59:J68" si="16">IF(K59+L59&lt;&gt;0,K59+L59,"")</f>
        <v/>
      </c>
      <c r="K59" s="24"/>
      <c r="L59" s="24"/>
      <c r="M59" s="17" t="s">
        <v>1733</v>
      </c>
      <c r="N59" s="17" t="s">
        <v>1733</v>
      </c>
      <c r="O59" s="23" t="str">
        <f t="shared" ref="O59:O68" si="17">IF(SUM(P59:V59)&lt;&gt;0,SUM(P59:V59),"")</f>
        <v/>
      </c>
      <c r="P59" s="24"/>
      <c r="Q59" s="24"/>
      <c r="R59" s="24"/>
      <c r="S59" s="24"/>
      <c r="T59" s="24"/>
      <c r="U59" s="24"/>
      <c r="V59" s="24"/>
      <c r="W59" s="17" t="s">
        <v>1733</v>
      </c>
      <c r="X59" s="24"/>
      <c r="Y59" s="17" t="s">
        <v>1733</v>
      </c>
      <c r="Z59" s="17" t="s">
        <v>1733</v>
      </c>
    </row>
    <row r="60" spans="2:26" x14ac:dyDescent="0.2">
      <c r="B60" s="16" t="s">
        <v>484</v>
      </c>
      <c r="C60" s="10"/>
      <c r="D60" s="10" t="s">
        <v>1047</v>
      </c>
      <c r="E60" s="10" t="s">
        <v>10</v>
      </c>
      <c r="F60" s="10" t="s">
        <v>484</v>
      </c>
      <c r="G60" s="10" t="s">
        <v>21</v>
      </c>
      <c r="H60" s="8" t="s">
        <v>1055</v>
      </c>
      <c r="I60" s="23" t="str">
        <f t="shared" si="15"/>
        <v/>
      </c>
      <c r="J60" s="23" t="str">
        <f t="shared" si="16"/>
        <v/>
      </c>
      <c r="K60" s="24"/>
      <c r="L60" s="24"/>
      <c r="M60" s="17" t="s">
        <v>1733</v>
      </c>
      <c r="N60" s="17" t="s">
        <v>1733</v>
      </c>
      <c r="O60" s="23" t="str">
        <f t="shared" si="17"/>
        <v/>
      </c>
      <c r="P60" s="24"/>
      <c r="Q60" s="24"/>
      <c r="R60" s="24"/>
      <c r="S60" s="24"/>
      <c r="T60" s="24"/>
      <c r="U60" s="24"/>
      <c r="V60" s="24"/>
      <c r="W60" s="17" t="s">
        <v>1733</v>
      </c>
      <c r="X60" s="24"/>
      <c r="Y60" s="17" t="s">
        <v>1733</v>
      </c>
      <c r="Z60" s="17" t="s">
        <v>1733</v>
      </c>
    </row>
    <row r="61" spans="2:26" x14ac:dyDescent="0.2">
      <c r="B61" s="16" t="s">
        <v>24</v>
      </c>
      <c r="C61" s="10"/>
      <c r="D61" s="10" t="s">
        <v>1047</v>
      </c>
      <c r="E61" s="10" t="s">
        <v>10</v>
      </c>
      <c r="F61" s="10" t="s">
        <v>24</v>
      </c>
      <c r="G61" s="10" t="s">
        <v>21</v>
      </c>
      <c r="H61" s="8" t="s">
        <v>1056</v>
      </c>
      <c r="I61" s="23" t="str">
        <f t="shared" si="15"/>
        <v/>
      </c>
      <c r="J61" s="23" t="str">
        <f t="shared" si="16"/>
        <v/>
      </c>
      <c r="K61" s="24"/>
      <c r="L61" s="24"/>
      <c r="M61" s="17" t="s">
        <v>1733</v>
      </c>
      <c r="N61" s="17" t="s">
        <v>1733</v>
      </c>
      <c r="O61" s="23" t="str">
        <f t="shared" si="17"/>
        <v/>
      </c>
      <c r="P61" s="24"/>
      <c r="Q61" s="24"/>
      <c r="R61" s="24"/>
      <c r="S61" s="24"/>
      <c r="T61" s="24"/>
      <c r="U61" s="24"/>
      <c r="V61" s="24"/>
      <c r="W61" s="17" t="s">
        <v>1733</v>
      </c>
      <c r="X61" s="24"/>
      <c r="Y61" s="17" t="s">
        <v>1733</v>
      </c>
      <c r="Z61" s="17" t="s">
        <v>1733</v>
      </c>
    </row>
    <row r="62" spans="2:26" x14ac:dyDescent="0.2">
      <c r="B62" s="16" t="s">
        <v>485</v>
      </c>
      <c r="C62" s="10"/>
      <c r="D62" s="10" t="s">
        <v>1047</v>
      </c>
      <c r="E62" s="10" t="s">
        <v>10</v>
      </c>
      <c r="F62" s="10" t="s">
        <v>481</v>
      </c>
      <c r="G62" s="10" t="s">
        <v>21</v>
      </c>
      <c r="H62" s="8" t="s">
        <v>1057</v>
      </c>
      <c r="I62" s="23" t="str">
        <f t="shared" si="15"/>
        <v/>
      </c>
      <c r="J62" s="23" t="str">
        <f t="shared" si="16"/>
        <v/>
      </c>
      <c r="K62" s="24"/>
      <c r="L62" s="24"/>
      <c r="M62" s="17" t="s">
        <v>1733</v>
      </c>
      <c r="N62" s="17" t="s">
        <v>1733</v>
      </c>
      <c r="O62" s="23" t="str">
        <f t="shared" si="17"/>
        <v/>
      </c>
      <c r="P62" s="24"/>
      <c r="Q62" s="24"/>
      <c r="R62" s="24"/>
      <c r="S62" s="24"/>
      <c r="T62" s="24"/>
      <c r="U62" s="24"/>
      <c r="V62" s="24"/>
      <c r="W62" s="17" t="s">
        <v>1733</v>
      </c>
      <c r="X62" s="24"/>
      <c r="Y62" s="17" t="s">
        <v>1733</v>
      </c>
      <c r="Z62" s="17" t="s">
        <v>1733</v>
      </c>
    </row>
    <row r="63" spans="2:26" x14ac:dyDescent="0.2">
      <c r="B63" s="16" t="s">
        <v>483</v>
      </c>
      <c r="C63" s="10"/>
      <c r="D63" s="10" t="s">
        <v>1047</v>
      </c>
      <c r="E63" s="10" t="s">
        <v>10</v>
      </c>
      <c r="F63" s="10" t="s">
        <v>483</v>
      </c>
      <c r="G63" s="10" t="s">
        <v>21</v>
      </c>
      <c r="H63" s="8" t="s">
        <v>1058</v>
      </c>
      <c r="I63" s="23" t="str">
        <f t="shared" si="15"/>
        <v/>
      </c>
      <c r="J63" s="23" t="str">
        <f t="shared" si="16"/>
        <v/>
      </c>
      <c r="K63" s="24"/>
      <c r="L63" s="24"/>
      <c r="M63" s="17" t="s">
        <v>1733</v>
      </c>
      <c r="N63" s="17" t="s">
        <v>1733</v>
      </c>
      <c r="O63" s="23" t="str">
        <f t="shared" si="17"/>
        <v/>
      </c>
      <c r="P63" s="24"/>
      <c r="Q63" s="24"/>
      <c r="R63" s="24"/>
      <c r="S63" s="24"/>
      <c r="T63" s="24"/>
      <c r="U63" s="24"/>
      <c r="V63" s="24"/>
      <c r="W63" s="17" t="s">
        <v>1733</v>
      </c>
      <c r="X63" s="24"/>
      <c r="Y63" s="17" t="s">
        <v>1733</v>
      </c>
      <c r="Z63" s="17" t="s">
        <v>1733</v>
      </c>
    </row>
    <row r="64" spans="2:26" x14ac:dyDescent="0.2">
      <c r="B64" s="18" t="s">
        <v>508</v>
      </c>
      <c r="C64" s="10" t="s">
        <v>1047</v>
      </c>
      <c r="D64" s="10" t="s">
        <v>10</v>
      </c>
      <c r="E64" s="10" t="s">
        <v>483</v>
      </c>
      <c r="F64" s="10" t="s">
        <v>509</v>
      </c>
      <c r="G64" s="10" t="s">
        <v>21</v>
      </c>
      <c r="H64" s="8" t="s">
        <v>1059</v>
      </c>
      <c r="I64" s="23" t="str">
        <f t="shared" si="15"/>
        <v/>
      </c>
      <c r="J64" s="23" t="str">
        <f t="shared" si="16"/>
        <v/>
      </c>
      <c r="K64" s="24"/>
      <c r="L64" s="24"/>
      <c r="M64" s="17" t="s">
        <v>1733</v>
      </c>
      <c r="N64" s="17" t="s">
        <v>1733</v>
      </c>
      <c r="O64" s="23" t="str">
        <f t="shared" si="17"/>
        <v/>
      </c>
      <c r="P64" s="24"/>
      <c r="Q64" s="24"/>
      <c r="R64" s="24"/>
      <c r="S64" s="24"/>
      <c r="T64" s="24"/>
      <c r="U64" s="24"/>
      <c r="V64" s="24"/>
      <c r="W64" s="17" t="s">
        <v>1733</v>
      </c>
      <c r="X64" s="24"/>
      <c r="Y64" s="17" t="s">
        <v>1733</v>
      </c>
      <c r="Z64" s="17" t="s">
        <v>1733</v>
      </c>
    </row>
    <row r="65" spans="2:26" x14ac:dyDescent="0.2">
      <c r="B65" s="18" t="s">
        <v>1034</v>
      </c>
      <c r="C65" s="10" t="s">
        <v>1047</v>
      </c>
      <c r="D65" s="10" t="s">
        <v>10</v>
      </c>
      <c r="E65" s="10" t="s">
        <v>483</v>
      </c>
      <c r="F65" s="10" t="s">
        <v>817</v>
      </c>
      <c r="G65" s="10" t="s">
        <v>21</v>
      </c>
      <c r="H65" s="8" t="s">
        <v>1060</v>
      </c>
      <c r="I65" s="23" t="str">
        <f t="shared" si="15"/>
        <v/>
      </c>
      <c r="J65" s="23" t="str">
        <f t="shared" si="16"/>
        <v/>
      </c>
      <c r="K65" s="24"/>
      <c r="L65" s="24"/>
      <c r="M65" s="17" t="s">
        <v>1733</v>
      </c>
      <c r="N65" s="17" t="s">
        <v>1733</v>
      </c>
      <c r="O65" s="23" t="str">
        <f t="shared" si="17"/>
        <v/>
      </c>
      <c r="P65" s="24"/>
      <c r="Q65" s="24"/>
      <c r="R65" s="24"/>
      <c r="S65" s="24"/>
      <c r="T65" s="24"/>
      <c r="U65" s="24"/>
      <c r="V65" s="24"/>
      <c r="W65" s="17" t="s">
        <v>1733</v>
      </c>
      <c r="X65" s="24"/>
      <c r="Y65" s="17" t="s">
        <v>1733</v>
      </c>
      <c r="Z65" s="17" t="s">
        <v>1733</v>
      </c>
    </row>
    <row r="66" spans="2:26" x14ac:dyDescent="0.2">
      <c r="B66" s="16" t="s">
        <v>486</v>
      </c>
      <c r="C66" s="10"/>
      <c r="D66" s="10" t="s">
        <v>1047</v>
      </c>
      <c r="E66" s="10" t="s">
        <v>10</v>
      </c>
      <c r="F66" s="10" t="s">
        <v>486</v>
      </c>
      <c r="G66" s="10" t="s">
        <v>21</v>
      </c>
      <c r="H66" s="8" t="s">
        <v>1061</v>
      </c>
      <c r="I66" s="23" t="str">
        <f t="shared" si="15"/>
        <v/>
      </c>
      <c r="J66" s="23" t="str">
        <f t="shared" si="16"/>
        <v/>
      </c>
      <c r="K66" s="24"/>
      <c r="L66" s="24"/>
      <c r="M66" s="17" t="s">
        <v>1733</v>
      </c>
      <c r="N66" s="17" t="s">
        <v>1733</v>
      </c>
      <c r="O66" s="23" t="str">
        <f t="shared" si="17"/>
        <v/>
      </c>
      <c r="P66" s="24"/>
      <c r="Q66" s="24"/>
      <c r="R66" s="24"/>
      <c r="S66" s="24"/>
      <c r="T66" s="24"/>
      <c r="U66" s="24"/>
      <c r="V66" s="24"/>
      <c r="W66" s="17" t="s">
        <v>1733</v>
      </c>
      <c r="X66" s="24"/>
      <c r="Y66" s="17" t="s">
        <v>1733</v>
      </c>
      <c r="Z66" s="17" t="s">
        <v>1733</v>
      </c>
    </row>
    <row r="67" spans="2:26" x14ac:dyDescent="0.2">
      <c r="B67" s="18" t="s">
        <v>1035</v>
      </c>
      <c r="C67" s="10" t="s">
        <v>1047</v>
      </c>
      <c r="D67" s="10" t="s">
        <v>10</v>
      </c>
      <c r="E67" s="10" t="s">
        <v>486</v>
      </c>
      <c r="F67" s="10" t="s">
        <v>816</v>
      </c>
      <c r="G67" s="10" t="s">
        <v>21</v>
      </c>
      <c r="H67" s="8" t="s">
        <v>1062</v>
      </c>
      <c r="I67" s="23" t="str">
        <f t="shared" si="15"/>
        <v/>
      </c>
      <c r="J67" s="23" t="str">
        <f t="shared" si="16"/>
        <v/>
      </c>
      <c r="K67" s="24"/>
      <c r="L67" s="24"/>
      <c r="M67" s="17" t="s">
        <v>1733</v>
      </c>
      <c r="N67" s="17" t="s">
        <v>1733</v>
      </c>
      <c r="O67" s="23" t="str">
        <f t="shared" si="17"/>
        <v/>
      </c>
      <c r="P67" s="24"/>
      <c r="Q67" s="24"/>
      <c r="R67" s="24"/>
      <c r="S67" s="24"/>
      <c r="T67" s="24"/>
      <c r="U67" s="24"/>
      <c r="V67" s="24"/>
      <c r="W67" s="17" t="s">
        <v>1733</v>
      </c>
      <c r="X67" s="24"/>
      <c r="Y67" s="17" t="s">
        <v>1733</v>
      </c>
      <c r="Z67" s="17" t="s">
        <v>1733</v>
      </c>
    </row>
    <row r="68" spans="2:26" x14ac:dyDescent="0.2">
      <c r="B68" s="18" t="s">
        <v>542</v>
      </c>
      <c r="C68" s="10" t="s">
        <v>1047</v>
      </c>
      <c r="D68" s="10" t="s">
        <v>10</v>
      </c>
      <c r="E68" s="10" t="s">
        <v>486</v>
      </c>
      <c r="F68" s="10" t="s">
        <v>21</v>
      </c>
      <c r="G68" s="10" t="s">
        <v>543</v>
      </c>
      <c r="H68" s="8" t="s">
        <v>1063</v>
      </c>
      <c r="I68" s="23" t="str">
        <f t="shared" si="15"/>
        <v/>
      </c>
      <c r="J68" s="23" t="str">
        <f t="shared" si="16"/>
        <v/>
      </c>
      <c r="K68" s="24"/>
      <c r="L68" s="24"/>
      <c r="M68" s="17" t="s">
        <v>1733</v>
      </c>
      <c r="N68" s="17" t="s">
        <v>1733</v>
      </c>
      <c r="O68" s="23" t="str">
        <f t="shared" si="17"/>
        <v/>
      </c>
      <c r="P68" s="24"/>
      <c r="Q68" s="24"/>
      <c r="R68" s="24"/>
      <c r="S68" s="24"/>
      <c r="T68" s="24"/>
      <c r="U68" s="24"/>
      <c r="V68" s="24"/>
      <c r="W68" s="17" t="s">
        <v>1733</v>
      </c>
      <c r="X68" s="24"/>
      <c r="Y68" s="17" t="s">
        <v>1733</v>
      </c>
      <c r="Z68" s="17" t="s">
        <v>1733</v>
      </c>
    </row>
    <row r="69" spans="2:26" x14ac:dyDescent="0.2">
      <c r="B69" s="10" t="s">
        <v>1064</v>
      </c>
      <c r="C69" s="10"/>
      <c r="D69" s="10"/>
      <c r="E69" s="10" t="s">
        <v>522</v>
      </c>
      <c r="F69" s="10" t="s">
        <v>10</v>
      </c>
      <c r="G69" s="10" t="s">
        <v>293</v>
      </c>
      <c r="H69" s="8" t="s">
        <v>108</v>
      </c>
      <c r="I69" s="23" t="str">
        <f t="shared" ref="I69:Y69" si="18">IF(SUM(I14,I33,I51)&lt;&gt;0,SUM(I14,I33,I51),"")</f>
        <v/>
      </c>
      <c r="J69" s="23" t="str">
        <f t="shared" si="18"/>
        <v/>
      </c>
      <c r="K69" s="23" t="str">
        <f t="shared" si="18"/>
        <v/>
      </c>
      <c r="L69" s="23" t="str">
        <f t="shared" si="18"/>
        <v/>
      </c>
      <c r="M69" s="23" t="str">
        <f t="shared" si="18"/>
        <v/>
      </c>
      <c r="N69" s="23" t="str">
        <f t="shared" si="18"/>
        <v/>
      </c>
      <c r="O69" s="23" t="str">
        <f t="shared" si="18"/>
        <v/>
      </c>
      <c r="P69" s="23" t="str">
        <f t="shared" si="18"/>
        <v/>
      </c>
      <c r="Q69" s="23" t="str">
        <f t="shared" si="18"/>
        <v/>
      </c>
      <c r="R69" s="23" t="str">
        <f t="shared" si="18"/>
        <v/>
      </c>
      <c r="S69" s="23" t="str">
        <f t="shared" si="18"/>
        <v/>
      </c>
      <c r="T69" s="23" t="str">
        <f t="shared" si="18"/>
        <v/>
      </c>
      <c r="U69" s="23" t="str">
        <f t="shared" si="18"/>
        <v/>
      </c>
      <c r="V69" s="23" t="str">
        <f t="shared" si="18"/>
        <v/>
      </c>
      <c r="W69" s="23" t="str">
        <f t="shared" si="18"/>
        <v/>
      </c>
      <c r="X69" s="23" t="str">
        <f t="shared" si="18"/>
        <v/>
      </c>
      <c r="Y69" s="23" t="str">
        <f t="shared" si="18"/>
        <v/>
      </c>
      <c r="Z69" s="17" t="s">
        <v>1733</v>
      </c>
    </row>
    <row r="70" spans="2:26" x14ac:dyDescent="0.2">
      <c r="B70" s="10" t="s">
        <v>1065</v>
      </c>
      <c r="C70" s="10"/>
      <c r="D70" s="10"/>
      <c r="E70" s="10" t="s">
        <v>117</v>
      </c>
      <c r="F70" s="10" t="s">
        <v>10</v>
      </c>
      <c r="G70" s="10" t="s">
        <v>293</v>
      </c>
      <c r="H70" s="8" t="s">
        <v>998</v>
      </c>
      <c r="I70" s="23" t="str">
        <f>IF(SUM(J70,O70)&lt;&gt;0,SUM(J70,O70),"")</f>
        <v/>
      </c>
      <c r="J70" s="23" t="str">
        <f>IF(K70+L70&lt;&gt;0,K70+L70,"")</f>
        <v/>
      </c>
      <c r="K70" s="24"/>
      <c r="L70" s="24"/>
      <c r="M70" s="24"/>
      <c r="N70" s="24"/>
      <c r="O70" s="23" t="str">
        <f>IF(SUM(P70:V70)&lt;&gt;0,SUM(P70:V70),"")</f>
        <v/>
      </c>
      <c r="P70" s="24"/>
      <c r="Q70" s="24"/>
      <c r="R70" s="24"/>
      <c r="S70" s="24"/>
      <c r="T70" s="24"/>
      <c r="U70" s="24"/>
      <c r="V70" s="24"/>
      <c r="W70" s="24"/>
      <c r="X70" s="24"/>
      <c r="Y70" s="24"/>
      <c r="Z70" s="17" t="s">
        <v>1733</v>
      </c>
    </row>
  </sheetData>
  <printOptions gridLines="1" gridLinesSet="0"/>
  <pageMargins left="0" right="0" top="0" bottom="0" header="0" footer="0"/>
  <pageSetup paperSize="9" fitToHeight="0"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tabColor theme="4"/>
  </sheetPr>
  <dimension ref="A1:L91"/>
  <sheetViews>
    <sheetView workbookViewId="0">
      <pane xSplit="8" ySplit="8" topLeftCell="I9" activePane="bottomRight" state="frozen"/>
      <selection pane="topRight"/>
      <selection pane="bottomLeft"/>
      <selection pane="bottomRight" activeCell="L41" sqref="L41"/>
    </sheetView>
  </sheetViews>
  <sheetFormatPr defaultColWidth="16.7109375" defaultRowHeight="11.25" x14ac:dyDescent="0.2"/>
  <cols>
    <col min="1" max="1" width="9.140625" style="11" customWidth="1"/>
    <col min="2" max="2" width="70.7109375" style="11" customWidth="1"/>
    <col min="3" max="7" width="9.140625" style="11" hidden="1" customWidth="1"/>
    <col min="8" max="8" width="8.7109375" style="11" customWidth="1"/>
    <col min="9" max="16384" width="16.7109375" style="11"/>
  </cols>
  <sheetData>
    <row r="1" spans="1:12" ht="12" x14ac:dyDescent="0.2">
      <c r="A1" s="1" t="s">
        <v>275</v>
      </c>
      <c r="F1" s="12" t="s">
        <v>1734</v>
      </c>
    </row>
    <row r="5" spans="1:12" s="13" customFormat="1" x14ac:dyDescent="0.25"/>
    <row r="6" spans="1:12" s="13" customFormat="1" x14ac:dyDescent="0.25">
      <c r="I6" s="6" t="s">
        <v>276</v>
      </c>
    </row>
    <row r="7" spans="1:12" hidden="1" x14ac:dyDescent="0.2">
      <c r="I7" s="10" t="s">
        <v>277</v>
      </c>
    </row>
    <row r="8" spans="1:12" s="14" customFormat="1" x14ac:dyDescent="0.2">
      <c r="A8" s="11"/>
      <c r="B8" s="11"/>
      <c r="C8" s="11"/>
      <c r="D8" s="11"/>
      <c r="E8" s="11"/>
      <c r="F8" s="11"/>
      <c r="G8" s="11"/>
      <c r="H8" s="7" t="s">
        <v>1732</v>
      </c>
      <c r="I8" s="8" t="s">
        <v>2</v>
      </c>
    </row>
    <row r="9" spans="1:12" x14ac:dyDescent="0.2">
      <c r="B9" s="10" t="s">
        <v>278</v>
      </c>
      <c r="C9" s="10"/>
      <c r="D9" s="10"/>
      <c r="E9" s="10"/>
      <c r="F9" s="10" t="s">
        <v>279</v>
      </c>
      <c r="G9" s="10" t="s">
        <v>266</v>
      </c>
      <c r="H9" s="8" t="s">
        <v>280</v>
      </c>
      <c r="I9" s="23">
        <f>IF(SUM(I10,I87)&lt;&gt;0,SUM(I10,I87),"")</f>
        <v>1361123</v>
      </c>
    </row>
    <row r="10" spans="1:12" x14ac:dyDescent="0.2">
      <c r="B10" s="15" t="s">
        <v>281</v>
      </c>
      <c r="C10" s="10"/>
      <c r="D10" s="10"/>
      <c r="E10" s="10"/>
      <c r="F10" s="10" t="s">
        <v>279</v>
      </c>
      <c r="G10" s="10" t="s">
        <v>282</v>
      </c>
      <c r="H10" s="8" t="s">
        <v>283</v>
      </c>
      <c r="I10" s="23">
        <f>IF((SUM(I11)-SUM(I83))&lt;&gt;0,(SUM(I11)-SUM(I83)),"")</f>
        <v>1361123</v>
      </c>
    </row>
    <row r="11" spans="1:12" x14ac:dyDescent="0.2">
      <c r="B11" s="16" t="s">
        <v>284</v>
      </c>
      <c r="C11" s="10"/>
      <c r="D11" s="10"/>
      <c r="E11" s="10"/>
      <c r="F11" s="10" t="s">
        <v>279</v>
      </c>
      <c r="G11" s="10" t="s">
        <v>284</v>
      </c>
      <c r="H11" s="8" t="s">
        <v>285</v>
      </c>
      <c r="I11" s="23">
        <f>IF((SUM(I13,I30,I35,I37,I42,I44,I45,I47,I48,I50,I51,I62,I80,I81,I82)-SUM(I22,I29,I36,I52,I53,I56,I57,I65,I70,I73,I74))&lt;&gt;0,(SUM(I13,I30,I35,I37,I42,I44,I45,I47,I48,I50,I51,I62,I80,I81,I82)-SUM(I22,I29,I36,I52,I53,I56,I57,I65,I70,I73,I74)),"")</f>
        <v>1862245</v>
      </c>
    </row>
    <row r="12" spans="1:12" x14ac:dyDescent="0.2">
      <c r="B12" s="18" t="s">
        <v>286</v>
      </c>
      <c r="C12" s="10"/>
      <c r="D12" s="10"/>
      <c r="E12" s="10"/>
      <c r="F12" s="10" t="s">
        <v>279</v>
      </c>
      <c r="G12" s="10" t="s">
        <v>286</v>
      </c>
      <c r="H12" s="8" t="s">
        <v>287</v>
      </c>
      <c r="I12" s="23">
        <f>IF((SUM(I13,I30,I35,I37,I42,I44,I45,I47,I48,I50,I51)-SUM(I22,I29,I36,I52))&lt;&gt;0,SUM(I13,I30,I35,I37,I42,I44,I45,I47,I48,I50,I51)-SUM(I22,I29,I36,I52),"")</f>
        <v>36787163</v>
      </c>
    </row>
    <row r="13" spans="1:12" x14ac:dyDescent="0.2">
      <c r="B13" s="19" t="s">
        <v>288</v>
      </c>
      <c r="C13" s="10"/>
      <c r="D13" s="10"/>
      <c r="E13" s="10" t="s">
        <v>289</v>
      </c>
      <c r="F13" s="10" t="s">
        <v>290</v>
      </c>
      <c r="G13" s="10" t="s">
        <v>291</v>
      </c>
      <c r="H13" s="8" t="s">
        <v>2</v>
      </c>
      <c r="I13" s="23" t="str">
        <f>IF(SUM(I14:I21)&lt;&gt;0,SUM(I14:I21),"")</f>
        <v/>
      </c>
    </row>
    <row r="14" spans="1:12" x14ac:dyDescent="0.2">
      <c r="B14" s="20" t="s">
        <v>26</v>
      </c>
      <c r="C14" s="10"/>
      <c r="D14" s="10" t="s">
        <v>26</v>
      </c>
      <c r="E14" s="10" t="s">
        <v>289</v>
      </c>
      <c r="F14" s="10" t="s">
        <v>292</v>
      </c>
      <c r="G14" s="10" t="s">
        <v>291</v>
      </c>
      <c r="H14" s="8" t="s">
        <v>7</v>
      </c>
      <c r="I14" s="24"/>
      <c r="L14" s="26"/>
    </row>
    <row r="15" spans="1:12" x14ac:dyDescent="0.2">
      <c r="B15" s="20" t="s">
        <v>42</v>
      </c>
      <c r="C15" s="10"/>
      <c r="D15" s="10" t="s">
        <v>42</v>
      </c>
      <c r="E15" s="10" t="s">
        <v>289</v>
      </c>
      <c r="F15" s="10" t="s">
        <v>293</v>
      </c>
      <c r="G15" s="10" t="s">
        <v>291</v>
      </c>
      <c r="H15" s="8" t="s">
        <v>294</v>
      </c>
      <c r="I15" s="24"/>
      <c r="L15" s="26"/>
    </row>
    <row r="16" spans="1:12" x14ac:dyDescent="0.2">
      <c r="B16" s="20" t="s">
        <v>48</v>
      </c>
      <c r="C16" s="10"/>
      <c r="D16" s="10" t="s">
        <v>48</v>
      </c>
      <c r="E16" s="10" t="s">
        <v>289</v>
      </c>
      <c r="F16" s="10" t="s">
        <v>293</v>
      </c>
      <c r="G16" s="10" t="s">
        <v>291</v>
      </c>
      <c r="H16" s="8" t="s">
        <v>22</v>
      </c>
      <c r="I16" s="24"/>
    </row>
    <row r="17" spans="2:9" x14ac:dyDescent="0.2">
      <c r="B17" s="20" t="s">
        <v>53</v>
      </c>
      <c r="C17" s="10"/>
      <c r="D17" s="10" t="s">
        <v>53</v>
      </c>
      <c r="E17" s="10" t="s">
        <v>289</v>
      </c>
      <c r="F17" s="10" t="s">
        <v>293</v>
      </c>
      <c r="G17" s="10" t="s">
        <v>291</v>
      </c>
      <c r="H17" s="8" t="s">
        <v>295</v>
      </c>
      <c r="I17" s="24"/>
    </row>
    <row r="18" spans="2:9" x14ac:dyDescent="0.2">
      <c r="B18" s="20" t="s">
        <v>68</v>
      </c>
      <c r="C18" s="10"/>
      <c r="D18" s="10" t="s">
        <v>68</v>
      </c>
      <c r="E18" s="10" t="s">
        <v>289</v>
      </c>
      <c r="F18" s="10" t="s">
        <v>293</v>
      </c>
      <c r="G18" s="10" t="s">
        <v>291</v>
      </c>
      <c r="H18" s="8" t="s">
        <v>296</v>
      </c>
      <c r="I18" s="24"/>
    </row>
    <row r="19" spans="2:9" x14ac:dyDescent="0.2">
      <c r="B19" s="20" t="s">
        <v>297</v>
      </c>
      <c r="C19" s="10" t="s">
        <v>83</v>
      </c>
      <c r="D19" s="10" t="s">
        <v>289</v>
      </c>
      <c r="E19" s="10" t="s">
        <v>29</v>
      </c>
      <c r="F19" s="10" t="s">
        <v>291</v>
      </c>
      <c r="G19" s="10" t="s">
        <v>298</v>
      </c>
      <c r="H19" s="8" t="s">
        <v>32</v>
      </c>
      <c r="I19" s="24"/>
    </row>
    <row r="20" spans="2:9" x14ac:dyDescent="0.2">
      <c r="B20" s="20" t="s">
        <v>113</v>
      </c>
      <c r="C20" s="10"/>
      <c r="D20" s="10"/>
      <c r="E20" s="10" t="s">
        <v>289</v>
      </c>
      <c r="F20" s="10" t="s">
        <v>299</v>
      </c>
      <c r="G20" s="10" t="s">
        <v>291</v>
      </c>
      <c r="H20" s="8" t="s">
        <v>34</v>
      </c>
      <c r="I20" s="24"/>
    </row>
    <row r="21" spans="2:9" x14ac:dyDescent="0.2">
      <c r="B21" s="20" t="s">
        <v>300</v>
      </c>
      <c r="C21" s="10"/>
      <c r="D21" s="10"/>
      <c r="E21" s="10" t="s">
        <v>289</v>
      </c>
      <c r="F21" s="10" t="s">
        <v>124</v>
      </c>
      <c r="G21" s="10" t="s">
        <v>291</v>
      </c>
      <c r="H21" s="8" t="s">
        <v>301</v>
      </c>
      <c r="I21" s="24"/>
    </row>
    <row r="22" spans="2:9" x14ac:dyDescent="0.2">
      <c r="B22" s="19" t="s">
        <v>302</v>
      </c>
      <c r="C22" s="10"/>
      <c r="D22" s="10"/>
      <c r="E22" s="10" t="s">
        <v>303</v>
      </c>
      <c r="F22" s="10" t="s">
        <v>290</v>
      </c>
      <c r="G22" s="10" t="s">
        <v>291</v>
      </c>
      <c r="H22" s="8" t="s">
        <v>35</v>
      </c>
      <c r="I22" s="23">
        <f>IF(SUM(I23:I28)&lt;&gt;0,SUM(I23:I28),"")</f>
        <v>128166</v>
      </c>
    </row>
    <row r="23" spans="2:9" x14ac:dyDescent="0.2">
      <c r="B23" s="20" t="s">
        <v>304</v>
      </c>
      <c r="C23" s="10"/>
      <c r="D23" s="10" t="s">
        <v>125</v>
      </c>
      <c r="E23" s="10" t="s">
        <v>303</v>
      </c>
      <c r="F23" s="10" t="s">
        <v>305</v>
      </c>
      <c r="G23" s="10" t="s">
        <v>291</v>
      </c>
      <c r="H23" s="8" t="s">
        <v>49</v>
      </c>
      <c r="I23" s="24"/>
    </row>
    <row r="24" spans="2:9" x14ac:dyDescent="0.2">
      <c r="B24" s="20" t="s">
        <v>306</v>
      </c>
      <c r="C24" s="10"/>
      <c r="D24" s="10" t="s">
        <v>138</v>
      </c>
      <c r="E24" s="10" t="s">
        <v>303</v>
      </c>
      <c r="F24" s="10" t="s">
        <v>139</v>
      </c>
      <c r="G24" s="10" t="s">
        <v>291</v>
      </c>
      <c r="H24" s="8" t="s">
        <v>50</v>
      </c>
      <c r="I24" s="24"/>
    </row>
    <row r="25" spans="2:9" x14ac:dyDescent="0.2">
      <c r="B25" s="20" t="s">
        <v>307</v>
      </c>
      <c r="C25" s="10"/>
      <c r="D25" s="10" t="s">
        <v>140</v>
      </c>
      <c r="E25" s="10" t="s">
        <v>303</v>
      </c>
      <c r="F25" s="10" t="s">
        <v>139</v>
      </c>
      <c r="G25" s="10" t="s">
        <v>291</v>
      </c>
      <c r="H25" s="8" t="s">
        <v>51</v>
      </c>
      <c r="I25" s="24"/>
    </row>
    <row r="26" spans="2:9" x14ac:dyDescent="0.2">
      <c r="B26" s="20" t="s">
        <v>308</v>
      </c>
      <c r="C26" s="10" t="s">
        <v>83</v>
      </c>
      <c r="D26" s="10" t="s">
        <v>303</v>
      </c>
      <c r="E26" s="10" t="s">
        <v>29</v>
      </c>
      <c r="F26" s="10" t="s">
        <v>291</v>
      </c>
      <c r="G26" s="10" t="s">
        <v>298</v>
      </c>
      <c r="H26" s="8" t="s">
        <v>52</v>
      </c>
      <c r="I26" s="24"/>
    </row>
    <row r="27" spans="2:9" x14ac:dyDescent="0.2">
      <c r="B27" s="20" t="s">
        <v>309</v>
      </c>
      <c r="C27" s="10"/>
      <c r="D27" s="10"/>
      <c r="E27" s="10" t="s">
        <v>303</v>
      </c>
      <c r="F27" s="10" t="s">
        <v>310</v>
      </c>
      <c r="G27" s="10" t="s">
        <v>291</v>
      </c>
      <c r="H27" s="8" t="s">
        <v>141</v>
      </c>
      <c r="I27" s="24">
        <v>128166</v>
      </c>
    </row>
    <row r="28" spans="2:9" x14ac:dyDescent="0.2">
      <c r="B28" s="20" t="s">
        <v>311</v>
      </c>
      <c r="C28" s="10"/>
      <c r="D28" s="10"/>
      <c r="E28" s="10" t="s">
        <v>303</v>
      </c>
      <c r="F28" s="10" t="s">
        <v>12</v>
      </c>
      <c r="G28" s="10" t="s">
        <v>291</v>
      </c>
      <c r="H28" s="8" t="s">
        <v>312</v>
      </c>
      <c r="I28" s="24"/>
    </row>
    <row r="29" spans="2:9" x14ac:dyDescent="0.2">
      <c r="B29" s="19" t="s">
        <v>313</v>
      </c>
      <c r="C29" s="10"/>
      <c r="D29" s="10"/>
      <c r="E29" s="10" t="s">
        <v>303</v>
      </c>
      <c r="F29" s="10" t="s">
        <v>168</v>
      </c>
      <c r="G29" s="10" t="s">
        <v>314</v>
      </c>
      <c r="H29" s="8" t="s">
        <v>143</v>
      </c>
      <c r="I29" s="24"/>
    </row>
    <row r="30" spans="2:9" x14ac:dyDescent="0.2">
      <c r="B30" s="19" t="s">
        <v>315</v>
      </c>
      <c r="C30" s="10"/>
      <c r="D30" s="10"/>
      <c r="E30" s="10" t="s">
        <v>289</v>
      </c>
      <c r="F30" s="10" t="s">
        <v>31</v>
      </c>
      <c r="G30" s="10" t="s">
        <v>315</v>
      </c>
      <c r="H30" s="8" t="s">
        <v>144</v>
      </c>
      <c r="I30" s="23" t="str">
        <f>IF(SUM(I31:I34)&lt;&gt;0,SUM(I31:I34),"")</f>
        <v/>
      </c>
    </row>
    <row r="31" spans="2:9" x14ac:dyDescent="0.2">
      <c r="B31" s="20" t="s">
        <v>26</v>
      </c>
      <c r="C31" s="10"/>
      <c r="D31" s="10" t="s">
        <v>26</v>
      </c>
      <c r="E31" s="10" t="s">
        <v>289</v>
      </c>
      <c r="F31" s="10" t="s">
        <v>31</v>
      </c>
      <c r="G31" s="10" t="s">
        <v>315</v>
      </c>
      <c r="H31" s="8" t="s">
        <v>146</v>
      </c>
      <c r="I31" s="24"/>
    </row>
    <row r="32" spans="2:9" x14ac:dyDescent="0.2">
      <c r="B32" s="20" t="s">
        <v>42</v>
      </c>
      <c r="C32" s="10"/>
      <c r="D32" s="10" t="s">
        <v>42</v>
      </c>
      <c r="E32" s="10" t="s">
        <v>289</v>
      </c>
      <c r="F32" s="10" t="s">
        <v>31</v>
      </c>
      <c r="G32" s="10" t="s">
        <v>315</v>
      </c>
      <c r="H32" s="8" t="s">
        <v>64</v>
      </c>
      <c r="I32" s="24"/>
    </row>
    <row r="33" spans="2:9" x14ac:dyDescent="0.2">
      <c r="B33" s="20" t="s">
        <v>316</v>
      </c>
      <c r="C33" s="10"/>
      <c r="D33" s="10" t="s">
        <v>53</v>
      </c>
      <c r="E33" s="10" t="s">
        <v>289</v>
      </c>
      <c r="F33" s="10" t="s">
        <v>31</v>
      </c>
      <c r="G33" s="10" t="s">
        <v>315</v>
      </c>
      <c r="H33" s="8" t="s">
        <v>317</v>
      </c>
      <c r="I33" s="24"/>
    </row>
    <row r="34" spans="2:9" x14ac:dyDescent="0.2">
      <c r="B34" s="20" t="s">
        <v>318</v>
      </c>
      <c r="C34" s="10"/>
      <c r="D34" s="10" t="s">
        <v>319</v>
      </c>
      <c r="E34" s="10" t="s">
        <v>289</v>
      </c>
      <c r="F34" s="10" t="s">
        <v>31</v>
      </c>
      <c r="G34" s="10" t="s">
        <v>315</v>
      </c>
      <c r="H34" s="8" t="s">
        <v>320</v>
      </c>
      <c r="I34" s="24"/>
    </row>
    <row r="35" spans="2:9" x14ac:dyDescent="0.2">
      <c r="B35" s="19" t="s">
        <v>321</v>
      </c>
      <c r="C35" s="10"/>
      <c r="D35" s="10"/>
      <c r="E35" s="10"/>
      <c r="F35" s="10" t="s">
        <v>289</v>
      </c>
      <c r="G35" s="10" t="s">
        <v>322</v>
      </c>
      <c r="H35" s="8" t="s">
        <v>156</v>
      </c>
      <c r="I35" s="24">
        <v>39107167</v>
      </c>
    </row>
    <row r="36" spans="2:9" x14ac:dyDescent="0.2">
      <c r="B36" s="19" t="s">
        <v>323</v>
      </c>
      <c r="C36" s="10"/>
      <c r="D36" s="10"/>
      <c r="E36" s="10"/>
      <c r="F36" s="10" t="s">
        <v>303</v>
      </c>
      <c r="G36" s="10" t="s">
        <v>322</v>
      </c>
      <c r="H36" s="8" t="s">
        <v>158</v>
      </c>
      <c r="I36" s="24">
        <v>1761184</v>
      </c>
    </row>
    <row r="37" spans="2:9" x14ac:dyDescent="0.2">
      <c r="B37" s="19" t="s">
        <v>324</v>
      </c>
      <c r="C37" s="10"/>
      <c r="D37" s="10" t="s">
        <v>325</v>
      </c>
      <c r="E37" s="10" t="s">
        <v>279</v>
      </c>
      <c r="F37" s="10" t="s">
        <v>326</v>
      </c>
      <c r="G37" s="10" t="s">
        <v>327</v>
      </c>
      <c r="H37" s="8" t="s">
        <v>161</v>
      </c>
      <c r="I37" s="23" t="str">
        <f>IF(SUM(I38:I41)&lt;&gt;0,SUM(I38:I41),"")</f>
        <v/>
      </c>
    </row>
    <row r="38" spans="2:9" x14ac:dyDescent="0.2">
      <c r="B38" s="20" t="s">
        <v>53</v>
      </c>
      <c r="C38" s="10"/>
      <c r="D38" s="10" t="s">
        <v>53</v>
      </c>
      <c r="E38" s="10" t="s">
        <v>279</v>
      </c>
      <c r="F38" s="10" t="s">
        <v>293</v>
      </c>
      <c r="G38" s="10" t="s">
        <v>327</v>
      </c>
      <c r="H38" s="8" t="s">
        <v>73</v>
      </c>
      <c r="I38" s="24"/>
    </row>
    <row r="39" spans="2:9" x14ac:dyDescent="0.2">
      <c r="B39" s="20" t="s">
        <v>68</v>
      </c>
      <c r="C39" s="10"/>
      <c r="D39" s="10" t="s">
        <v>68</v>
      </c>
      <c r="E39" s="10" t="s">
        <v>279</v>
      </c>
      <c r="F39" s="10" t="s">
        <v>293</v>
      </c>
      <c r="G39" s="10" t="s">
        <v>327</v>
      </c>
      <c r="H39" s="8" t="s">
        <v>328</v>
      </c>
      <c r="I39" s="24"/>
    </row>
    <row r="40" spans="2:9" x14ac:dyDescent="0.2">
      <c r="B40" s="20" t="s">
        <v>140</v>
      </c>
      <c r="C40" s="10"/>
      <c r="D40" s="10" t="s">
        <v>140</v>
      </c>
      <c r="E40" s="10" t="s">
        <v>279</v>
      </c>
      <c r="F40" s="10" t="s">
        <v>139</v>
      </c>
      <c r="G40" s="10" t="s">
        <v>327</v>
      </c>
      <c r="H40" s="8" t="s">
        <v>93</v>
      </c>
      <c r="I40" s="24"/>
    </row>
    <row r="41" spans="2:9" x14ac:dyDescent="0.2">
      <c r="B41" s="20" t="s">
        <v>241</v>
      </c>
      <c r="C41" s="10"/>
      <c r="D41" s="10" t="s">
        <v>15</v>
      </c>
      <c r="E41" s="10" t="s">
        <v>279</v>
      </c>
      <c r="F41" s="10" t="s">
        <v>16</v>
      </c>
      <c r="G41" s="10" t="s">
        <v>327</v>
      </c>
      <c r="H41" s="8" t="s">
        <v>95</v>
      </c>
      <c r="I41" s="24"/>
    </row>
    <row r="42" spans="2:9" x14ac:dyDescent="0.2">
      <c r="B42" s="19" t="s">
        <v>329</v>
      </c>
      <c r="C42" s="10"/>
      <c r="D42" s="10" t="s">
        <v>330</v>
      </c>
      <c r="E42" s="10" t="s">
        <v>279</v>
      </c>
      <c r="F42" s="10" t="s">
        <v>331</v>
      </c>
      <c r="G42" s="10" t="s">
        <v>332</v>
      </c>
      <c r="H42" s="8" t="s">
        <v>97</v>
      </c>
      <c r="I42" s="24"/>
    </row>
    <row r="43" spans="2:9" x14ac:dyDescent="0.2">
      <c r="B43" s="19" t="s">
        <v>333</v>
      </c>
      <c r="C43" s="10"/>
      <c r="D43" s="10" t="s">
        <v>334</v>
      </c>
      <c r="E43" s="10" t="s">
        <v>279</v>
      </c>
      <c r="F43" s="10" t="s">
        <v>331</v>
      </c>
      <c r="G43" s="10" t="s">
        <v>332</v>
      </c>
      <c r="H43" s="8" t="s">
        <v>335</v>
      </c>
      <c r="I43" s="17" t="s">
        <v>1733</v>
      </c>
    </row>
    <row r="44" spans="2:9" x14ac:dyDescent="0.2">
      <c r="B44" s="19" t="s">
        <v>336</v>
      </c>
      <c r="C44" s="10"/>
      <c r="D44" s="10" t="s">
        <v>42</v>
      </c>
      <c r="E44" s="10" t="s">
        <v>279</v>
      </c>
      <c r="F44" s="10" t="s">
        <v>43</v>
      </c>
      <c r="G44" s="10" t="s">
        <v>332</v>
      </c>
      <c r="H44" s="8" t="s">
        <v>337</v>
      </c>
      <c r="I44" s="24"/>
    </row>
    <row r="45" spans="2:9" x14ac:dyDescent="0.2">
      <c r="B45" s="19" t="s">
        <v>338</v>
      </c>
      <c r="C45" s="10"/>
      <c r="D45" s="10" t="s">
        <v>339</v>
      </c>
      <c r="E45" s="10" t="s">
        <v>279</v>
      </c>
      <c r="F45" s="10" t="s">
        <v>326</v>
      </c>
      <c r="G45" s="10" t="s">
        <v>332</v>
      </c>
      <c r="H45" s="8" t="s">
        <v>99</v>
      </c>
      <c r="I45" s="24"/>
    </row>
    <row r="46" spans="2:9" x14ac:dyDescent="0.2">
      <c r="B46" s="19" t="s">
        <v>340</v>
      </c>
      <c r="C46" s="10"/>
      <c r="D46" s="10"/>
      <c r="E46" s="10" t="s">
        <v>341</v>
      </c>
      <c r="F46" s="10" t="s">
        <v>279</v>
      </c>
      <c r="G46" s="10" t="s">
        <v>332</v>
      </c>
      <c r="H46" s="8" t="s">
        <v>173</v>
      </c>
      <c r="I46" s="17" t="s">
        <v>1733</v>
      </c>
    </row>
    <row r="47" spans="2:9" x14ac:dyDescent="0.2">
      <c r="B47" s="19" t="s">
        <v>342</v>
      </c>
      <c r="C47" s="10"/>
      <c r="D47" s="10"/>
      <c r="E47" s="10" t="s">
        <v>83</v>
      </c>
      <c r="F47" s="10" t="s">
        <v>279</v>
      </c>
      <c r="G47" s="10" t="s">
        <v>343</v>
      </c>
      <c r="H47" s="8" t="s">
        <v>101</v>
      </c>
      <c r="I47" s="24"/>
    </row>
    <row r="48" spans="2:9" x14ac:dyDescent="0.2">
      <c r="B48" s="19" t="s">
        <v>344</v>
      </c>
      <c r="C48" s="10"/>
      <c r="D48" s="10"/>
      <c r="E48" s="10"/>
      <c r="F48" s="10" t="s">
        <v>279</v>
      </c>
      <c r="G48" s="10" t="s">
        <v>345</v>
      </c>
      <c r="H48" s="8" t="s">
        <v>103</v>
      </c>
      <c r="I48" s="24"/>
    </row>
    <row r="49" spans="2:9" x14ac:dyDescent="0.2">
      <c r="B49" s="19" t="s">
        <v>346</v>
      </c>
      <c r="C49" s="10"/>
      <c r="D49" s="10"/>
      <c r="E49" s="10" t="s">
        <v>92</v>
      </c>
      <c r="F49" s="10" t="s">
        <v>279</v>
      </c>
      <c r="G49" s="10" t="s">
        <v>327</v>
      </c>
      <c r="H49" s="8" t="s">
        <v>106</v>
      </c>
      <c r="I49" s="17" t="s">
        <v>1733</v>
      </c>
    </row>
    <row r="50" spans="2:9" x14ac:dyDescent="0.2">
      <c r="B50" s="19" t="s">
        <v>347</v>
      </c>
      <c r="C50" s="10"/>
      <c r="D50" s="10" t="s">
        <v>86</v>
      </c>
      <c r="E50" s="10" t="s">
        <v>279</v>
      </c>
      <c r="F50" s="10" t="s">
        <v>348</v>
      </c>
      <c r="G50" s="10" t="s">
        <v>327</v>
      </c>
      <c r="H50" s="8" t="s">
        <v>108</v>
      </c>
      <c r="I50" s="24"/>
    </row>
    <row r="51" spans="2:9" x14ac:dyDescent="0.2">
      <c r="B51" s="19" t="s">
        <v>349</v>
      </c>
      <c r="C51" s="10"/>
      <c r="D51" s="10"/>
      <c r="E51" s="10"/>
      <c r="F51" s="10" t="s">
        <v>289</v>
      </c>
      <c r="G51" s="10" t="s">
        <v>350</v>
      </c>
      <c r="H51" s="8" t="s">
        <v>110</v>
      </c>
      <c r="I51" s="24">
        <v>1702921</v>
      </c>
    </row>
    <row r="52" spans="2:9" x14ac:dyDescent="0.2">
      <c r="B52" s="19" t="s">
        <v>351</v>
      </c>
      <c r="C52" s="10"/>
      <c r="D52" s="10"/>
      <c r="E52" s="10"/>
      <c r="F52" s="10" t="s">
        <v>303</v>
      </c>
      <c r="G52" s="10" t="s">
        <v>350</v>
      </c>
      <c r="H52" s="8" t="s">
        <v>112</v>
      </c>
      <c r="I52" s="24">
        <v>2133575</v>
      </c>
    </row>
    <row r="53" spans="2:9" x14ac:dyDescent="0.2">
      <c r="B53" s="18" t="s">
        <v>352</v>
      </c>
      <c r="C53" s="10"/>
      <c r="D53" s="10"/>
      <c r="E53" s="10"/>
      <c r="F53" s="10" t="s">
        <v>303</v>
      </c>
      <c r="G53" s="10" t="s">
        <v>353</v>
      </c>
      <c r="H53" s="8" t="s">
        <v>115</v>
      </c>
      <c r="I53" s="23">
        <f>IF(I54+I55&lt;&gt;0,I54+I55,"")</f>
        <v>33355199</v>
      </c>
    </row>
    <row r="54" spans="2:9" x14ac:dyDescent="0.2">
      <c r="B54" s="19" t="s">
        <v>354</v>
      </c>
      <c r="C54" s="10"/>
      <c r="D54" s="10"/>
      <c r="E54" s="10"/>
      <c r="F54" s="10" t="s">
        <v>303</v>
      </c>
      <c r="G54" s="10" t="s">
        <v>355</v>
      </c>
      <c r="H54" s="8" t="s">
        <v>118</v>
      </c>
      <c r="I54" s="24">
        <v>18096745</v>
      </c>
    </row>
    <row r="55" spans="2:9" x14ac:dyDescent="0.2">
      <c r="B55" s="19" t="s">
        <v>356</v>
      </c>
      <c r="C55" s="10"/>
      <c r="D55" s="10"/>
      <c r="E55" s="10"/>
      <c r="F55" s="10" t="s">
        <v>303</v>
      </c>
      <c r="G55" s="10" t="s">
        <v>357</v>
      </c>
      <c r="H55" s="8" t="s">
        <v>13</v>
      </c>
      <c r="I55" s="24">
        <v>15258454</v>
      </c>
    </row>
    <row r="56" spans="2:9" x14ac:dyDescent="0.2">
      <c r="B56" s="18" t="s">
        <v>358</v>
      </c>
      <c r="C56" s="10"/>
      <c r="D56" s="10"/>
      <c r="E56" s="10"/>
      <c r="F56" s="10" t="s">
        <v>303</v>
      </c>
      <c r="G56" s="10" t="s">
        <v>359</v>
      </c>
      <c r="H56" s="8" t="s">
        <v>360</v>
      </c>
      <c r="I56" s="24"/>
    </row>
    <row r="57" spans="2:9" x14ac:dyDescent="0.2">
      <c r="B57" s="18" t="s">
        <v>361</v>
      </c>
      <c r="C57" s="10"/>
      <c r="D57" s="10"/>
      <c r="E57" s="10" t="s">
        <v>303</v>
      </c>
      <c r="F57" s="10" t="s">
        <v>362</v>
      </c>
      <c r="G57" s="10" t="s">
        <v>361</v>
      </c>
      <c r="H57" s="8" t="s">
        <v>74</v>
      </c>
      <c r="I57" s="23">
        <f>IF(I58+I59+I61&lt;&gt;0,I58+I59+I61,"")</f>
        <v>1569719</v>
      </c>
    </row>
    <row r="58" spans="2:9" x14ac:dyDescent="0.2">
      <c r="B58" s="19" t="s">
        <v>363</v>
      </c>
      <c r="C58" s="10"/>
      <c r="D58" s="10" t="s">
        <v>96</v>
      </c>
      <c r="E58" s="10" t="s">
        <v>303</v>
      </c>
      <c r="F58" s="10" t="s">
        <v>94</v>
      </c>
      <c r="G58" s="10" t="s">
        <v>361</v>
      </c>
      <c r="H58" s="8" t="s">
        <v>364</v>
      </c>
      <c r="I58" s="24">
        <v>1569719</v>
      </c>
    </row>
    <row r="59" spans="2:9" x14ac:dyDescent="0.2">
      <c r="B59" s="19" t="s">
        <v>365</v>
      </c>
      <c r="C59" s="10"/>
      <c r="D59" s="10" t="s">
        <v>98</v>
      </c>
      <c r="E59" s="10" t="s">
        <v>303</v>
      </c>
      <c r="F59" s="10" t="s">
        <v>94</v>
      </c>
      <c r="G59" s="10" t="s">
        <v>361</v>
      </c>
      <c r="H59" s="8" t="s">
        <v>366</v>
      </c>
      <c r="I59" s="24"/>
    </row>
    <row r="60" spans="2:9" x14ac:dyDescent="0.2">
      <c r="B60" s="19" t="s">
        <v>367</v>
      </c>
      <c r="C60" s="10"/>
      <c r="D60" s="10"/>
      <c r="E60" s="10" t="s">
        <v>303</v>
      </c>
      <c r="F60" s="10" t="s">
        <v>102</v>
      </c>
      <c r="G60" s="10" t="s">
        <v>361</v>
      </c>
      <c r="H60" s="8" t="s">
        <v>368</v>
      </c>
      <c r="I60" s="17" t="s">
        <v>1733</v>
      </c>
    </row>
    <row r="61" spans="2:9" x14ac:dyDescent="0.2">
      <c r="B61" s="19" t="s">
        <v>369</v>
      </c>
      <c r="C61" s="10"/>
      <c r="D61" s="10"/>
      <c r="E61" s="10" t="s">
        <v>303</v>
      </c>
      <c r="F61" s="10" t="s">
        <v>105</v>
      </c>
      <c r="G61" s="10" t="s">
        <v>361</v>
      </c>
      <c r="H61" s="8" t="s">
        <v>370</v>
      </c>
      <c r="I61" s="24"/>
    </row>
    <row r="62" spans="2:9" x14ac:dyDescent="0.2">
      <c r="B62" s="18" t="s">
        <v>371</v>
      </c>
      <c r="C62" s="10"/>
      <c r="D62" s="10" t="s">
        <v>372</v>
      </c>
      <c r="E62" s="10" t="s">
        <v>279</v>
      </c>
      <c r="F62" s="10" t="s">
        <v>293</v>
      </c>
      <c r="G62" s="10" t="s">
        <v>373</v>
      </c>
      <c r="H62" s="8" t="s">
        <v>374</v>
      </c>
      <c r="I62" s="23" t="str">
        <f>IFERROR(IF(SUM(I63:I64)&lt;&gt;0,SUM(I63:I64),""),"")</f>
        <v/>
      </c>
    </row>
    <row r="63" spans="2:9" x14ac:dyDescent="0.2">
      <c r="B63" s="19" t="s">
        <v>53</v>
      </c>
      <c r="C63" s="10"/>
      <c r="D63" s="10" t="s">
        <v>53</v>
      </c>
      <c r="E63" s="10" t="s">
        <v>279</v>
      </c>
      <c r="F63" s="10" t="s">
        <v>293</v>
      </c>
      <c r="G63" s="10" t="s">
        <v>373</v>
      </c>
      <c r="H63" s="8" t="s">
        <v>375</v>
      </c>
      <c r="I63" s="24"/>
    </row>
    <row r="64" spans="2:9" x14ac:dyDescent="0.2">
      <c r="B64" s="19" t="s">
        <v>68</v>
      </c>
      <c r="C64" s="10"/>
      <c r="D64" s="10" t="s">
        <v>68</v>
      </c>
      <c r="E64" s="10" t="s">
        <v>279</v>
      </c>
      <c r="F64" s="10" t="s">
        <v>293</v>
      </c>
      <c r="G64" s="10" t="s">
        <v>373</v>
      </c>
      <c r="H64" s="8" t="s">
        <v>376</v>
      </c>
      <c r="I64" s="24"/>
    </row>
    <row r="65" spans="2:9" x14ac:dyDescent="0.2">
      <c r="B65" s="18" t="s">
        <v>377</v>
      </c>
      <c r="C65" s="10"/>
      <c r="D65" s="10"/>
      <c r="E65" s="10" t="s">
        <v>279</v>
      </c>
      <c r="F65" s="10" t="s">
        <v>145</v>
      </c>
      <c r="G65" s="10" t="s">
        <v>332</v>
      </c>
      <c r="H65" s="8" t="s">
        <v>378</v>
      </c>
      <c r="I65" s="23" t="str">
        <f>IF(SUM(I66:I68)&lt;&gt;0,SUM(I66:I68),"")</f>
        <v/>
      </c>
    </row>
    <row r="66" spans="2:9" x14ac:dyDescent="0.2">
      <c r="B66" s="19" t="s">
        <v>379</v>
      </c>
      <c r="C66" s="10"/>
      <c r="D66" s="10"/>
      <c r="E66" s="10" t="s">
        <v>279</v>
      </c>
      <c r="F66" s="10" t="s">
        <v>380</v>
      </c>
      <c r="G66" s="10" t="s">
        <v>332</v>
      </c>
      <c r="H66" s="8" t="s">
        <v>381</v>
      </c>
      <c r="I66" s="24"/>
    </row>
    <row r="67" spans="2:9" x14ac:dyDescent="0.2">
      <c r="B67" s="19" t="s">
        <v>382</v>
      </c>
      <c r="C67" s="10"/>
      <c r="D67" s="10"/>
      <c r="E67" s="10" t="s">
        <v>279</v>
      </c>
      <c r="F67" s="10" t="s">
        <v>383</v>
      </c>
      <c r="G67" s="10" t="s">
        <v>332</v>
      </c>
      <c r="H67" s="8" t="s">
        <v>384</v>
      </c>
      <c r="I67" s="24"/>
    </row>
    <row r="68" spans="2:9" x14ac:dyDescent="0.2">
      <c r="B68" s="19" t="s">
        <v>385</v>
      </c>
      <c r="C68" s="10"/>
      <c r="D68" s="10"/>
      <c r="E68" s="10" t="s">
        <v>279</v>
      </c>
      <c r="F68" s="10" t="s">
        <v>386</v>
      </c>
      <c r="G68" s="10" t="s">
        <v>332</v>
      </c>
      <c r="H68" s="8" t="s">
        <v>387</v>
      </c>
      <c r="I68" s="24"/>
    </row>
    <row r="69" spans="2:9" x14ac:dyDescent="0.2">
      <c r="B69" s="18" t="s">
        <v>388</v>
      </c>
      <c r="C69" s="10"/>
      <c r="D69" s="10"/>
      <c r="E69" s="10" t="s">
        <v>279</v>
      </c>
      <c r="F69" s="10" t="s">
        <v>148</v>
      </c>
      <c r="G69" s="10" t="s">
        <v>332</v>
      </c>
      <c r="H69" s="8" t="s">
        <v>389</v>
      </c>
      <c r="I69" s="17" t="s">
        <v>1733</v>
      </c>
    </row>
    <row r="70" spans="2:9" x14ac:dyDescent="0.2">
      <c r="B70" s="18" t="s">
        <v>390</v>
      </c>
      <c r="C70" s="10"/>
      <c r="D70" s="10" t="s">
        <v>372</v>
      </c>
      <c r="E70" s="10" t="s">
        <v>279</v>
      </c>
      <c r="F70" s="10" t="s">
        <v>43</v>
      </c>
      <c r="G70" s="10" t="s">
        <v>391</v>
      </c>
      <c r="H70" s="8" t="s">
        <v>392</v>
      </c>
      <c r="I70" s="23" t="str">
        <f>IF(I71+I72&lt;&gt;0,I71+I72,"")</f>
        <v/>
      </c>
    </row>
    <row r="71" spans="2:9" x14ac:dyDescent="0.2">
      <c r="B71" s="19" t="s">
        <v>393</v>
      </c>
      <c r="C71" s="10"/>
      <c r="D71" s="10" t="s">
        <v>53</v>
      </c>
      <c r="E71" s="10" t="s">
        <v>279</v>
      </c>
      <c r="F71" s="10" t="s">
        <v>293</v>
      </c>
      <c r="G71" s="10" t="s">
        <v>391</v>
      </c>
      <c r="H71" s="8" t="s">
        <v>394</v>
      </c>
      <c r="I71" s="24"/>
    </row>
    <row r="72" spans="2:9" x14ac:dyDescent="0.2">
      <c r="B72" s="19" t="s">
        <v>395</v>
      </c>
      <c r="C72" s="10"/>
      <c r="D72" s="10" t="s">
        <v>68</v>
      </c>
      <c r="E72" s="10" t="s">
        <v>279</v>
      </c>
      <c r="F72" s="10" t="s">
        <v>293</v>
      </c>
      <c r="G72" s="10" t="s">
        <v>391</v>
      </c>
      <c r="H72" s="8" t="s">
        <v>396</v>
      </c>
      <c r="I72" s="24"/>
    </row>
    <row r="73" spans="2:9" x14ac:dyDescent="0.2">
      <c r="B73" s="18" t="s">
        <v>397</v>
      </c>
      <c r="C73" s="10"/>
      <c r="D73" s="10"/>
      <c r="E73" s="10" t="s">
        <v>92</v>
      </c>
      <c r="F73" s="10" t="s">
        <v>279</v>
      </c>
      <c r="G73" s="10" t="s">
        <v>391</v>
      </c>
      <c r="H73" s="8" t="s">
        <v>398</v>
      </c>
      <c r="I73" s="24"/>
    </row>
    <row r="74" spans="2:9" x14ac:dyDescent="0.2">
      <c r="B74" s="18" t="s">
        <v>399</v>
      </c>
      <c r="C74" s="10"/>
      <c r="D74" s="10" t="s">
        <v>86</v>
      </c>
      <c r="E74" s="10" t="s">
        <v>279</v>
      </c>
      <c r="F74" s="10" t="s">
        <v>348</v>
      </c>
      <c r="G74" s="10" t="s">
        <v>391</v>
      </c>
      <c r="H74" s="8" t="s">
        <v>400</v>
      </c>
      <c r="I74" s="23" t="str">
        <f>IF(SUM(I75:I79)&lt;&gt;0,SUM(I75:I79),"")</f>
        <v/>
      </c>
    </row>
    <row r="75" spans="2:9" x14ac:dyDescent="0.2">
      <c r="B75" s="19" t="s">
        <v>363</v>
      </c>
      <c r="C75" s="10"/>
      <c r="D75" s="10" t="s">
        <v>401</v>
      </c>
      <c r="E75" s="10" t="s">
        <v>279</v>
      </c>
      <c r="F75" s="10" t="s">
        <v>94</v>
      </c>
      <c r="G75" s="10" t="s">
        <v>391</v>
      </c>
      <c r="H75" s="8" t="s">
        <v>402</v>
      </c>
      <c r="I75" s="24"/>
    </row>
    <row r="76" spans="2:9" x14ac:dyDescent="0.2">
      <c r="B76" s="19" t="s">
        <v>365</v>
      </c>
      <c r="C76" s="10"/>
      <c r="D76" s="10" t="s">
        <v>403</v>
      </c>
      <c r="E76" s="10" t="s">
        <v>279</v>
      </c>
      <c r="F76" s="10" t="s">
        <v>94</v>
      </c>
      <c r="G76" s="10" t="s">
        <v>391</v>
      </c>
      <c r="H76" s="8" t="s">
        <v>404</v>
      </c>
      <c r="I76" s="24"/>
    </row>
    <row r="77" spans="2:9" x14ac:dyDescent="0.2">
      <c r="B77" s="19" t="s">
        <v>367</v>
      </c>
      <c r="C77" s="10"/>
      <c r="D77" s="10" t="s">
        <v>86</v>
      </c>
      <c r="E77" s="10" t="s">
        <v>279</v>
      </c>
      <c r="F77" s="10" t="s">
        <v>102</v>
      </c>
      <c r="G77" s="10" t="s">
        <v>391</v>
      </c>
      <c r="H77" s="8" t="s">
        <v>405</v>
      </c>
      <c r="I77" s="24"/>
    </row>
    <row r="78" spans="2:9" x14ac:dyDescent="0.2">
      <c r="B78" s="19" t="s">
        <v>369</v>
      </c>
      <c r="C78" s="10"/>
      <c r="D78" s="10" t="s">
        <v>406</v>
      </c>
      <c r="E78" s="10" t="s">
        <v>279</v>
      </c>
      <c r="F78" s="10" t="s">
        <v>105</v>
      </c>
      <c r="G78" s="10" t="s">
        <v>391</v>
      </c>
      <c r="H78" s="8" t="s">
        <v>407</v>
      </c>
      <c r="I78" s="24"/>
    </row>
    <row r="79" spans="2:9" x14ac:dyDescent="0.2">
      <c r="B79" s="19" t="s">
        <v>408</v>
      </c>
      <c r="C79" s="10"/>
      <c r="D79" s="10" t="s">
        <v>86</v>
      </c>
      <c r="E79" s="10" t="s">
        <v>279</v>
      </c>
      <c r="F79" s="10" t="s">
        <v>409</v>
      </c>
      <c r="G79" s="10" t="s">
        <v>391</v>
      </c>
      <c r="H79" s="8" t="s">
        <v>410</v>
      </c>
      <c r="I79" s="24"/>
    </row>
    <row r="80" spans="2:9" x14ac:dyDescent="0.2">
      <c r="B80" s="18" t="s">
        <v>411</v>
      </c>
      <c r="C80" s="10"/>
      <c r="D80" s="10"/>
      <c r="E80" s="10"/>
      <c r="F80" s="10" t="s">
        <v>289</v>
      </c>
      <c r="G80" s="10" t="s">
        <v>412</v>
      </c>
      <c r="H80" s="8" t="s">
        <v>413</v>
      </c>
      <c r="I80" s="24"/>
    </row>
    <row r="81" spans="2:9" x14ac:dyDescent="0.2">
      <c r="B81" s="18" t="s">
        <v>414</v>
      </c>
      <c r="C81" s="10"/>
      <c r="D81" s="10" t="s">
        <v>415</v>
      </c>
      <c r="E81" s="10" t="s">
        <v>279</v>
      </c>
      <c r="F81" s="10" t="s">
        <v>31</v>
      </c>
      <c r="G81" s="10" t="s">
        <v>416</v>
      </c>
      <c r="H81" s="8" t="s">
        <v>417</v>
      </c>
      <c r="I81" s="24"/>
    </row>
    <row r="82" spans="2:9" x14ac:dyDescent="0.2">
      <c r="B82" s="18" t="s">
        <v>418</v>
      </c>
      <c r="C82" s="10"/>
      <c r="D82" s="10"/>
      <c r="E82" s="10" t="s">
        <v>117</v>
      </c>
      <c r="F82" s="10" t="s">
        <v>279</v>
      </c>
      <c r="G82" s="10" t="s">
        <v>284</v>
      </c>
      <c r="H82" s="8" t="s">
        <v>419</v>
      </c>
      <c r="I82" s="24"/>
    </row>
    <row r="83" spans="2:9" x14ac:dyDescent="0.2">
      <c r="B83" s="16" t="s">
        <v>420</v>
      </c>
      <c r="C83" s="10"/>
      <c r="D83" s="10"/>
      <c r="E83" s="10"/>
      <c r="F83" s="10" t="s">
        <v>279</v>
      </c>
      <c r="G83" s="10" t="s">
        <v>421</v>
      </c>
      <c r="H83" s="8" t="s">
        <v>422</v>
      </c>
      <c r="I83" s="24">
        <v>501122</v>
      </c>
    </row>
    <row r="84" spans="2:9" x14ac:dyDescent="0.2">
      <c r="B84" s="15" t="s">
        <v>423</v>
      </c>
      <c r="C84" s="10"/>
      <c r="D84" s="10"/>
      <c r="E84" s="10"/>
      <c r="F84" s="10" t="s">
        <v>279</v>
      </c>
      <c r="G84" s="10" t="s">
        <v>424</v>
      </c>
      <c r="H84" s="8" t="s">
        <v>425</v>
      </c>
      <c r="I84" s="17" t="s">
        <v>1733</v>
      </c>
    </row>
    <row r="85" spans="2:9" x14ac:dyDescent="0.2">
      <c r="B85" s="16" t="s">
        <v>426</v>
      </c>
      <c r="C85" s="10"/>
      <c r="D85" s="10"/>
      <c r="E85" s="10"/>
      <c r="F85" s="10" t="s">
        <v>279</v>
      </c>
      <c r="G85" s="10" t="s">
        <v>427</v>
      </c>
      <c r="H85" s="8" t="s">
        <v>428</v>
      </c>
      <c r="I85" s="17" t="s">
        <v>1733</v>
      </c>
    </row>
    <row r="86" spans="2:9" x14ac:dyDescent="0.2">
      <c r="B86" s="16" t="s">
        <v>429</v>
      </c>
      <c r="C86" s="10"/>
      <c r="D86" s="10"/>
      <c r="E86" s="10"/>
      <c r="F86" s="10" t="s">
        <v>279</v>
      </c>
      <c r="G86" s="10" t="s">
        <v>430</v>
      </c>
      <c r="H86" s="8" t="s">
        <v>431</v>
      </c>
      <c r="I86" s="17" t="s">
        <v>1733</v>
      </c>
    </row>
    <row r="87" spans="2:9" x14ac:dyDescent="0.2">
      <c r="B87" s="15" t="s">
        <v>432</v>
      </c>
      <c r="C87" s="10"/>
      <c r="D87" s="10"/>
      <c r="E87" s="10"/>
      <c r="F87" s="10" t="s">
        <v>279</v>
      </c>
      <c r="G87" s="10" t="s">
        <v>433</v>
      </c>
      <c r="H87" s="8" t="s">
        <v>434</v>
      </c>
      <c r="I87" s="23" t="str">
        <f>IF(SUM(I88:I89)&lt;&gt;0,SUM(I88:I89),"")</f>
        <v/>
      </c>
    </row>
    <row r="88" spans="2:9" x14ac:dyDescent="0.2">
      <c r="B88" s="16" t="s">
        <v>435</v>
      </c>
      <c r="C88" s="10"/>
      <c r="D88" s="10"/>
      <c r="E88" s="10"/>
      <c r="F88" s="10" t="s">
        <v>279</v>
      </c>
      <c r="G88" s="10" t="s">
        <v>435</v>
      </c>
      <c r="H88" s="8" t="s">
        <v>436</v>
      </c>
      <c r="I88" s="24"/>
    </row>
    <row r="89" spans="2:9" x14ac:dyDescent="0.2">
      <c r="B89" s="16" t="s">
        <v>437</v>
      </c>
      <c r="C89" s="10"/>
      <c r="D89" s="10"/>
      <c r="E89" s="10"/>
      <c r="F89" s="10" t="s">
        <v>279</v>
      </c>
      <c r="G89" s="10" t="s">
        <v>438</v>
      </c>
      <c r="H89" s="8" t="s">
        <v>439</v>
      </c>
      <c r="I89" s="24"/>
    </row>
    <row r="90" spans="2:9" x14ac:dyDescent="0.2">
      <c r="B90" s="10" t="s">
        <v>440</v>
      </c>
      <c r="C90" s="10"/>
      <c r="D90" s="10"/>
      <c r="E90" s="10" t="s">
        <v>279</v>
      </c>
      <c r="F90" s="10" t="s">
        <v>269</v>
      </c>
      <c r="G90" s="10" t="s">
        <v>266</v>
      </c>
      <c r="H90" s="8" t="s">
        <v>441</v>
      </c>
      <c r="I90" s="24"/>
    </row>
    <row r="91" spans="2:9" x14ac:dyDescent="0.2">
      <c r="B91" s="10" t="s">
        <v>442</v>
      </c>
      <c r="C91" s="10"/>
      <c r="D91" s="10"/>
      <c r="E91" s="10" t="s">
        <v>279</v>
      </c>
      <c r="F91" s="10" t="s">
        <v>178</v>
      </c>
      <c r="G91" s="10" t="s">
        <v>266</v>
      </c>
      <c r="H91" s="8" t="s">
        <v>443</v>
      </c>
      <c r="I91" s="24"/>
    </row>
  </sheetData>
  <printOptions gridLines="1" gridLinesSet="0"/>
  <pageMargins left="0" right="0" top="0" bottom="0" header="0" footer="0"/>
  <pageSetup paperSize="9" fitToHeight="0" orientation="portrait"/>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0">
    <tabColor indexed="23"/>
  </sheetPr>
  <dimension ref="A1:W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23" width="16.7109375" style="11" customWidth="1"/>
    <col min="24" max="16384" width="8.85546875" style="11"/>
  </cols>
  <sheetData>
    <row r="1" spans="1:23" ht="12" x14ac:dyDescent="0.2">
      <c r="A1" s="1" t="s">
        <v>1066</v>
      </c>
      <c r="F1" s="12" t="s">
        <v>1734</v>
      </c>
    </row>
    <row r="5" spans="1:23" s="13" customFormat="1" x14ac:dyDescent="0.25"/>
    <row r="6" spans="1:23" s="13" customFormat="1" ht="67.5" x14ac:dyDescent="0.25">
      <c r="J6" s="6" t="s">
        <v>1067</v>
      </c>
      <c r="K6" s="6"/>
      <c r="L6" s="6"/>
      <c r="M6" s="6"/>
      <c r="N6" s="6"/>
      <c r="O6" s="6"/>
      <c r="P6" s="6"/>
      <c r="Q6" s="6"/>
      <c r="R6" s="6"/>
      <c r="S6" s="6"/>
      <c r="T6" s="6"/>
      <c r="U6" s="6"/>
      <c r="V6" s="6"/>
      <c r="W6" s="6"/>
    </row>
    <row r="7" spans="1:23" s="13" customFormat="1" ht="78.75" x14ac:dyDescent="0.25">
      <c r="J7" s="6"/>
      <c r="K7" s="6" t="s">
        <v>1068</v>
      </c>
      <c r="L7" s="6"/>
      <c r="M7" s="6"/>
      <c r="N7" s="6" t="s">
        <v>1069</v>
      </c>
      <c r="O7" s="6"/>
      <c r="P7" s="6"/>
      <c r="Q7" s="6"/>
      <c r="R7" s="6"/>
      <c r="S7" s="6"/>
      <c r="T7" s="6"/>
      <c r="U7" s="6"/>
      <c r="V7" s="6"/>
      <c r="W7" s="6"/>
    </row>
    <row r="8" spans="1:23" s="13" customFormat="1" ht="67.5" x14ac:dyDescent="0.25">
      <c r="J8" s="6"/>
      <c r="K8" s="6"/>
      <c r="L8" s="6" t="s">
        <v>1005</v>
      </c>
      <c r="M8" s="6" t="s">
        <v>1006</v>
      </c>
      <c r="N8" s="6"/>
      <c r="O8" s="6" t="s">
        <v>1007</v>
      </c>
      <c r="P8" s="6" t="s">
        <v>1008</v>
      </c>
      <c r="Q8" s="6" t="s">
        <v>1009</v>
      </c>
      <c r="R8" s="6" t="s">
        <v>1010</v>
      </c>
      <c r="S8" s="6" t="s">
        <v>1011</v>
      </c>
      <c r="T8" s="6" t="s">
        <v>1012</v>
      </c>
      <c r="U8" s="6" t="s">
        <v>1013</v>
      </c>
      <c r="V8" s="6" t="s">
        <v>1006</v>
      </c>
      <c r="W8" s="6" t="s">
        <v>1015</v>
      </c>
    </row>
    <row r="9" spans="1:23" hidden="1" x14ac:dyDescent="0.2">
      <c r="J9" s="10"/>
      <c r="K9" s="10"/>
      <c r="L9" s="10" t="s">
        <v>501</v>
      </c>
      <c r="M9" s="10" t="s">
        <v>505</v>
      </c>
      <c r="N9" s="10"/>
      <c r="O9" s="10" t="s">
        <v>490</v>
      </c>
      <c r="P9" s="10" t="s">
        <v>490</v>
      </c>
      <c r="Q9" s="10" t="s">
        <v>490</v>
      </c>
      <c r="R9" s="10" t="s">
        <v>490</v>
      </c>
      <c r="S9" s="10" t="s">
        <v>490</v>
      </c>
      <c r="T9" s="10" t="s">
        <v>490</v>
      </c>
      <c r="U9" s="10" t="s">
        <v>490</v>
      </c>
      <c r="V9" s="10" t="s">
        <v>505</v>
      </c>
      <c r="W9" s="10" t="s">
        <v>506</v>
      </c>
    </row>
    <row r="10" spans="1:23" hidden="1" x14ac:dyDescent="0.2">
      <c r="J10" s="10"/>
      <c r="K10" s="10" t="s">
        <v>1018</v>
      </c>
      <c r="L10" s="10" t="s">
        <v>1018</v>
      </c>
      <c r="M10" s="10" t="s">
        <v>1018</v>
      </c>
      <c r="N10" s="10" t="s">
        <v>490</v>
      </c>
      <c r="O10" s="10" t="s">
        <v>1020</v>
      </c>
      <c r="P10" s="10" t="s">
        <v>1021</v>
      </c>
      <c r="Q10" s="10" t="s">
        <v>1022</v>
      </c>
      <c r="R10" s="10" t="s">
        <v>1023</v>
      </c>
      <c r="S10" s="10" t="s">
        <v>1024</v>
      </c>
      <c r="T10" s="10" t="s">
        <v>1025</v>
      </c>
      <c r="U10" s="10" t="s">
        <v>1026</v>
      </c>
      <c r="V10" s="10" t="s">
        <v>490</v>
      </c>
      <c r="W10" s="10" t="s">
        <v>490</v>
      </c>
    </row>
    <row r="11" spans="1:23" x14ac:dyDescent="0.2">
      <c r="I11" s="7" t="s">
        <v>1732</v>
      </c>
      <c r="J11" s="8" t="s">
        <v>52</v>
      </c>
      <c r="K11" s="8" t="s">
        <v>141</v>
      </c>
      <c r="L11" s="8" t="s">
        <v>54</v>
      </c>
      <c r="M11" s="8" t="s">
        <v>55</v>
      </c>
      <c r="N11" s="8" t="s">
        <v>143</v>
      </c>
      <c r="O11" s="8" t="s">
        <v>144</v>
      </c>
      <c r="P11" s="8" t="s">
        <v>146</v>
      </c>
      <c r="Q11" s="8" t="s">
        <v>151</v>
      </c>
      <c r="R11" s="8" t="s">
        <v>317</v>
      </c>
      <c r="S11" s="8" t="s">
        <v>320</v>
      </c>
      <c r="T11" s="8" t="s">
        <v>1040</v>
      </c>
      <c r="U11" s="8" t="s">
        <v>1043</v>
      </c>
      <c r="V11" s="8" t="s">
        <v>1070</v>
      </c>
      <c r="W11" s="8" t="s">
        <v>1071</v>
      </c>
    </row>
    <row r="12" spans="1:23" x14ac:dyDescent="0.2">
      <c r="B12" s="10" t="s">
        <v>1029</v>
      </c>
      <c r="C12" s="10"/>
      <c r="D12" s="10"/>
      <c r="E12" s="10" t="s">
        <v>494</v>
      </c>
      <c r="F12" s="10" t="s">
        <v>1030</v>
      </c>
      <c r="G12" s="10" t="s">
        <v>10</v>
      </c>
      <c r="H12" s="10" t="s">
        <v>293</v>
      </c>
      <c r="I12" s="8" t="s">
        <v>151</v>
      </c>
      <c r="J12" s="23" t="str">
        <f t="shared" ref="J12:W12" si="0">IF(SUM(J13,J14,J20)&lt;&gt;0,SUM(J13,J14,J20),"")</f>
        <v/>
      </c>
      <c r="K12" s="23" t="str">
        <f t="shared" si="0"/>
        <v/>
      </c>
      <c r="L12" s="23" t="str">
        <f t="shared" si="0"/>
        <v/>
      </c>
      <c r="M12" s="23" t="str">
        <f t="shared" si="0"/>
        <v/>
      </c>
      <c r="N12" s="23" t="str">
        <f t="shared" si="0"/>
        <v/>
      </c>
      <c r="O12" s="23" t="str">
        <f t="shared" si="0"/>
        <v/>
      </c>
      <c r="P12" s="23" t="str">
        <f t="shared" si="0"/>
        <v/>
      </c>
      <c r="Q12" s="23" t="str">
        <f t="shared" si="0"/>
        <v/>
      </c>
      <c r="R12" s="23" t="str">
        <f t="shared" si="0"/>
        <v/>
      </c>
      <c r="S12" s="23" t="str">
        <f t="shared" si="0"/>
        <v/>
      </c>
      <c r="T12" s="23" t="str">
        <f t="shared" si="0"/>
        <v/>
      </c>
      <c r="U12" s="23" t="str">
        <f t="shared" si="0"/>
        <v/>
      </c>
      <c r="V12" s="23" t="str">
        <f t="shared" si="0"/>
        <v/>
      </c>
      <c r="W12" s="23" t="str">
        <f t="shared" si="0"/>
        <v/>
      </c>
    </row>
    <row r="13" spans="1:23" x14ac:dyDescent="0.2">
      <c r="B13" s="15" t="s">
        <v>1031</v>
      </c>
      <c r="C13" s="10" t="s">
        <v>494</v>
      </c>
      <c r="D13" s="10" t="s">
        <v>15</v>
      </c>
      <c r="E13" s="10" t="s">
        <v>10</v>
      </c>
      <c r="F13" s="10" t="s">
        <v>1032</v>
      </c>
      <c r="G13" s="10" t="s">
        <v>20</v>
      </c>
      <c r="H13" s="10" t="s">
        <v>21</v>
      </c>
      <c r="I13" s="8" t="s">
        <v>478</v>
      </c>
      <c r="J13" s="23" t="str">
        <f>IF(SUM(K13,N13)&lt;&gt;0,SUM(K13,N13),"")</f>
        <v/>
      </c>
      <c r="K13" s="24"/>
      <c r="L13" s="24"/>
      <c r="M13" s="24"/>
      <c r="N13" s="23" t="str">
        <f>IF(SUM(O13:U13)&lt;&gt;0,SUM(O13:U13),"")</f>
        <v/>
      </c>
      <c r="O13" s="24"/>
      <c r="P13" s="24"/>
      <c r="Q13" s="24"/>
      <c r="R13" s="24"/>
      <c r="S13" s="24"/>
      <c r="T13" s="24"/>
      <c r="U13" s="24"/>
      <c r="V13" s="24"/>
      <c r="W13" s="24"/>
    </row>
    <row r="14" spans="1:23" x14ac:dyDescent="0.2">
      <c r="B14" s="15" t="s">
        <v>33</v>
      </c>
      <c r="C14" s="10"/>
      <c r="D14" s="10"/>
      <c r="E14" s="10" t="s">
        <v>494</v>
      </c>
      <c r="F14" s="10" t="s">
        <v>1030</v>
      </c>
      <c r="G14" s="10" t="s">
        <v>10</v>
      </c>
      <c r="H14" s="10" t="s">
        <v>33</v>
      </c>
      <c r="I14" s="8" t="s">
        <v>2</v>
      </c>
      <c r="J14" s="23" t="str">
        <f t="shared" ref="J14:W14" si="1">IF(SUM(J15:J19)&lt;&gt;0,SUM(J15:J19),"")</f>
        <v/>
      </c>
      <c r="K14" s="23" t="str">
        <f t="shared" si="1"/>
        <v/>
      </c>
      <c r="L14" s="23" t="str">
        <f t="shared" si="1"/>
        <v/>
      </c>
      <c r="M14" s="23" t="str">
        <f t="shared" si="1"/>
        <v/>
      </c>
      <c r="N14" s="23" t="str">
        <f t="shared" si="1"/>
        <v/>
      </c>
      <c r="O14" s="23" t="str">
        <f t="shared" si="1"/>
        <v/>
      </c>
      <c r="P14" s="23" t="str">
        <f t="shared" si="1"/>
        <v/>
      </c>
      <c r="Q14" s="23" t="str">
        <f t="shared" si="1"/>
        <v/>
      </c>
      <c r="R14" s="23" t="str">
        <f t="shared" si="1"/>
        <v/>
      </c>
      <c r="S14" s="23" t="str">
        <f t="shared" si="1"/>
        <v/>
      </c>
      <c r="T14" s="23" t="str">
        <f t="shared" si="1"/>
        <v/>
      </c>
      <c r="U14" s="23" t="str">
        <f t="shared" si="1"/>
        <v/>
      </c>
      <c r="V14" s="23" t="str">
        <f t="shared" si="1"/>
        <v/>
      </c>
      <c r="W14" s="23" t="str">
        <f t="shared" si="1"/>
        <v/>
      </c>
    </row>
    <row r="15" spans="1:23" x14ac:dyDescent="0.2">
      <c r="B15" s="16" t="s">
        <v>19</v>
      </c>
      <c r="C15" s="10"/>
      <c r="D15" s="10" t="s">
        <v>494</v>
      </c>
      <c r="E15" s="10" t="s">
        <v>1030</v>
      </c>
      <c r="F15" s="10" t="s">
        <v>10</v>
      </c>
      <c r="G15" s="10" t="s">
        <v>19</v>
      </c>
      <c r="H15" s="10" t="s">
        <v>33</v>
      </c>
      <c r="I15" s="8" t="s">
        <v>7</v>
      </c>
      <c r="J15" s="23" t="str">
        <f>IF(SUM(K15,N15)&lt;&gt;0,SUM(K15,N15),"")</f>
        <v/>
      </c>
      <c r="K15" s="24"/>
      <c r="L15" s="24"/>
      <c r="M15" s="24"/>
      <c r="N15" s="23" t="str">
        <f>IF(SUM(O15:U15)&lt;&gt;0,SUM(O15:U15),"")</f>
        <v/>
      </c>
      <c r="O15" s="24"/>
      <c r="P15" s="24"/>
      <c r="Q15" s="24"/>
      <c r="R15" s="24"/>
      <c r="S15" s="24"/>
      <c r="T15" s="24"/>
      <c r="U15" s="24"/>
      <c r="V15" s="24"/>
      <c r="W15" s="24"/>
    </row>
    <row r="16" spans="1:23" x14ac:dyDescent="0.2">
      <c r="B16" s="16" t="s">
        <v>484</v>
      </c>
      <c r="C16" s="10"/>
      <c r="D16" s="10" t="s">
        <v>494</v>
      </c>
      <c r="E16" s="10" t="s">
        <v>1030</v>
      </c>
      <c r="F16" s="10" t="s">
        <v>10</v>
      </c>
      <c r="G16" s="10" t="s">
        <v>484</v>
      </c>
      <c r="H16" s="10" t="s">
        <v>33</v>
      </c>
      <c r="I16" s="8" t="s">
        <v>22</v>
      </c>
      <c r="J16" s="23" t="str">
        <f>IF(SUM(K16,N16)&lt;&gt;0,SUM(K16,N16),"")</f>
        <v/>
      </c>
      <c r="K16" s="24"/>
      <c r="L16" s="24"/>
      <c r="M16" s="24"/>
      <c r="N16" s="23" t="str">
        <f>IF(SUM(O16:U16)&lt;&gt;0,SUM(O16:U16),"")</f>
        <v/>
      </c>
      <c r="O16" s="24"/>
      <c r="P16" s="24"/>
      <c r="Q16" s="24"/>
      <c r="R16" s="24"/>
      <c r="S16" s="24"/>
      <c r="T16" s="24"/>
      <c r="U16" s="24"/>
      <c r="V16" s="24"/>
      <c r="W16" s="24"/>
    </row>
    <row r="17" spans="2:23" x14ac:dyDescent="0.2">
      <c r="B17" s="16" t="s">
        <v>24</v>
      </c>
      <c r="C17" s="10"/>
      <c r="D17" s="10" t="s">
        <v>494</v>
      </c>
      <c r="E17" s="10" t="s">
        <v>1030</v>
      </c>
      <c r="F17" s="10" t="s">
        <v>10</v>
      </c>
      <c r="G17" s="10" t="s">
        <v>24</v>
      </c>
      <c r="H17" s="10" t="s">
        <v>33</v>
      </c>
      <c r="I17" s="8" t="s">
        <v>25</v>
      </c>
      <c r="J17" s="23" t="str">
        <f>IF(SUM(K17,N17)&lt;&gt;0,SUM(K17,N17),"")</f>
        <v/>
      </c>
      <c r="K17" s="24"/>
      <c r="L17" s="24"/>
      <c r="M17" s="24"/>
      <c r="N17" s="23" t="str">
        <f>IF(SUM(O17:U17)&lt;&gt;0,SUM(O17:U17),"")</f>
        <v/>
      </c>
      <c r="O17" s="24"/>
      <c r="P17" s="24"/>
      <c r="Q17" s="24"/>
      <c r="R17" s="24"/>
      <c r="S17" s="24"/>
      <c r="T17" s="24"/>
      <c r="U17" s="24"/>
      <c r="V17" s="24"/>
      <c r="W17" s="24"/>
    </row>
    <row r="18" spans="2:23" x14ac:dyDescent="0.2">
      <c r="B18" s="16" t="s">
        <v>485</v>
      </c>
      <c r="C18" s="10"/>
      <c r="D18" s="10" t="s">
        <v>494</v>
      </c>
      <c r="E18" s="10" t="s">
        <v>1030</v>
      </c>
      <c r="F18" s="10" t="s">
        <v>10</v>
      </c>
      <c r="G18" s="10" t="s">
        <v>481</v>
      </c>
      <c r="H18" s="10" t="s">
        <v>33</v>
      </c>
      <c r="I18" s="8" t="s">
        <v>28</v>
      </c>
      <c r="J18" s="23" t="str">
        <f>IF(SUM(K18,N18)&lt;&gt;0,SUM(K18,N18),"")</f>
        <v/>
      </c>
      <c r="K18" s="24"/>
      <c r="L18" s="24"/>
      <c r="M18" s="24"/>
      <c r="N18" s="23" t="str">
        <f>IF(SUM(O18:U18)&lt;&gt;0,SUM(O18:U18),"")</f>
        <v/>
      </c>
      <c r="O18" s="24"/>
      <c r="P18" s="24"/>
      <c r="Q18" s="24"/>
      <c r="R18" s="24"/>
      <c r="S18" s="24"/>
      <c r="T18" s="24"/>
      <c r="U18" s="24"/>
      <c r="V18" s="24"/>
      <c r="W18" s="24"/>
    </row>
    <row r="19" spans="2:23" x14ac:dyDescent="0.2">
      <c r="B19" s="16" t="s">
        <v>483</v>
      </c>
      <c r="C19" s="10"/>
      <c r="D19" s="10" t="s">
        <v>494</v>
      </c>
      <c r="E19" s="10" t="s">
        <v>1030</v>
      </c>
      <c r="F19" s="10" t="s">
        <v>10</v>
      </c>
      <c r="G19" s="10" t="s">
        <v>483</v>
      </c>
      <c r="H19" s="10" t="s">
        <v>33</v>
      </c>
      <c r="I19" s="8" t="s">
        <v>30</v>
      </c>
      <c r="J19" s="23" t="str">
        <f>IF(SUM(K19,N19)&lt;&gt;0,SUM(K19,N19),"")</f>
        <v/>
      </c>
      <c r="K19" s="24"/>
      <c r="L19" s="24"/>
      <c r="M19" s="24"/>
      <c r="N19" s="23" t="str">
        <f>IF(SUM(O19:U19)&lt;&gt;0,SUM(O19:U19),"")</f>
        <v/>
      </c>
      <c r="O19" s="24"/>
      <c r="P19" s="24"/>
      <c r="Q19" s="24"/>
      <c r="R19" s="24"/>
      <c r="S19" s="24"/>
      <c r="T19" s="24"/>
      <c r="U19" s="24"/>
      <c r="V19" s="24"/>
      <c r="W19" s="24"/>
    </row>
    <row r="20" spans="2:23" x14ac:dyDescent="0.2">
      <c r="B20" s="15" t="s">
        <v>21</v>
      </c>
      <c r="C20" s="10"/>
      <c r="D20" s="10"/>
      <c r="E20" s="10" t="s">
        <v>494</v>
      </c>
      <c r="F20" s="10" t="s">
        <v>1033</v>
      </c>
      <c r="G20" s="10" t="s">
        <v>10</v>
      </c>
      <c r="H20" s="10" t="s">
        <v>21</v>
      </c>
      <c r="I20" s="8" t="s">
        <v>32</v>
      </c>
      <c r="J20" s="23" t="str">
        <f t="shared" ref="J20:W20" si="2">IF(SUM(J21:J25,J28)&lt;&gt;0,SUM(J21:J25,J28),"")</f>
        <v/>
      </c>
      <c r="K20" s="23" t="str">
        <f t="shared" si="2"/>
        <v/>
      </c>
      <c r="L20" s="23" t="str">
        <f t="shared" si="2"/>
        <v/>
      </c>
      <c r="M20" s="23" t="str">
        <f t="shared" si="2"/>
        <v/>
      </c>
      <c r="N20" s="23" t="str">
        <f t="shared" si="2"/>
        <v/>
      </c>
      <c r="O20" s="23" t="str">
        <f t="shared" si="2"/>
        <v/>
      </c>
      <c r="P20" s="23" t="str">
        <f t="shared" si="2"/>
        <v/>
      </c>
      <c r="Q20" s="23" t="str">
        <f t="shared" si="2"/>
        <v/>
      </c>
      <c r="R20" s="23" t="str">
        <f t="shared" si="2"/>
        <v/>
      </c>
      <c r="S20" s="23" t="str">
        <f t="shared" si="2"/>
        <v/>
      </c>
      <c r="T20" s="23" t="str">
        <f t="shared" si="2"/>
        <v/>
      </c>
      <c r="U20" s="23" t="str">
        <f t="shared" si="2"/>
        <v/>
      </c>
      <c r="V20" s="23" t="str">
        <f t="shared" si="2"/>
        <v/>
      </c>
      <c r="W20" s="23" t="str">
        <f t="shared" si="2"/>
        <v/>
      </c>
    </row>
    <row r="21" spans="2:23" x14ac:dyDescent="0.2">
      <c r="B21" s="16" t="s">
        <v>19</v>
      </c>
      <c r="C21" s="10"/>
      <c r="D21" s="10" t="s">
        <v>494</v>
      </c>
      <c r="E21" s="10" t="s">
        <v>1033</v>
      </c>
      <c r="F21" s="10" t="s">
        <v>10</v>
      </c>
      <c r="G21" s="10" t="s">
        <v>19</v>
      </c>
      <c r="H21" s="10" t="s">
        <v>21</v>
      </c>
      <c r="I21" s="8" t="s">
        <v>34</v>
      </c>
      <c r="J21" s="23" t="str">
        <f t="shared" ref="J21:J30" si="3">IF(SUM(K21,N21)&lt;&gt;0,SUM(K21,N21),"")</f>
        <v/>
      </c>
      <c r="K21" s="24"/>
      <c r="L21" s="24"/>
      <c r="M21" s="24"/>
      <c r="N21" s="23" t="str">
        <f t="shared" ref="N21:N30" si="4">IF(SUM(O21:U21)&lt;&gt;0,SUM(O21:U21),"")</f>
        <v/>
      </c>
      <c r="O21" s="24"/>
      <c r="P21" s="24"/>
      <c r="Q21" s="24"/>
      <c r="R21" s="24"/>
      <c r="S21" s="24"/>
      <c r="T21" s="24"/>
      <c r="U21" s="24"/>
      <c r="V21" s="24"/>
      <c r="W21" s="24"/>
    </row>
    <row r="22" spans="2:23" x14ac:dyDescent="0.2">
      <c r="B22" s="16" t="s">
        <v>484</v>
      </c>
      <c r="C22" s="10"/>
      <c r="D22" s="10" t="s">
        <v>494</v>
      </c>
      <c r="E22" s="10" t="s">
        <v>1030</v>
      </c>
      <c r="F22" s="10" t="s">
        <v>10</v>
      </c>
      <c r="G22" s="10" t="s">
        <v>484</v>
      </c>
      <c r="H22" s="10" t="s">
        <v>21</v>
      </c>
      <c r="I22" s="8" t="s">
        <v>35</v>
      </c>
      <c r="J22" s="23" t="str">
        <f t="shared" si="3"/>
        <v/>
      </c>
      <c r="K22" s="24"/>
      <c r="L22" s="24"/>
      <c r="M22" s="24"/>
      <c r="N22" s="23" t="str">
        <f t="shared" si="4"/>
        <v/>
      </c>
      <c r="O22" s="24"/>
      <c r="P22" s="24"/>
      <c r="Q22" s="24"/>
      <c r="R22" s="24"/>
      <c r="S22" s="24"/>
      <c r="T22" s="24"/>
      <c r="U22" s="24"/>
      <c r="V22" s="24"/>
      <c r="W22" s="24"/>
    </row>
    <row r="23" spans="2:23" x14ac:dyDescent="0.2">
      <c r="B23" s="16" t="s">
        <v>24</v>
      </c>
      <c r="C23" s="10"/>
      <c r="D23" s="10" t="s">
        <v>494</v>
      </c>
      <c r="E23" s="10" t="s">
        <v>1033</v>
      </c>
      <c r="F23" s="10" t="s">
        <v>10</v>
      </c>
      <c r="G23" s="10" t="s">
        <v>24</v>
      </c>
      <c r="H23" s="10" t="s">
        <v>21</v>
      </c>
      <c r="I23" s="8" t="s">
        <v>49</v>
      </c>
      <c r="J23" s="23" t="str">
        <f t="shared" si="3"/>
        <v/>
      </c>
      <c r="K23" s="24"/>
      <c r="L23" s="24"/>
      <c r="M23" s="24"/>
      <c r="N23" s="23" t="str">
        <f t="shared" si="4"/>
        <v/>
      </c>
      <c r="O23" s="24"/>
      <c r="P23" s="24"/>
      <c r="Q23" s="24"/>
      <c r="R23" s="24"/>
      <c r="S23" s="24"/>
      <c r="T23" s="24"/>
      <c r="U23" s="24"/>
      <c r="V23" s="24"/>
      <c r="W23" s="24"/>
    </row>
    <row r="24" spans="2:23" x14ac:dyDescent="0.2">
      <c r="B24" s="16" t="s">
        <v>485</v>
      </c>
      <c r="C24" s="10"/>
      <c r="D24" s="10" t="s">
        <v>494</v>
      </c>
      <c r="E24" s="10" t="s">
        <v>1030</v>
      </c>
      <c r="F24" s="10" t="s">
        <v>10</v>
      </c>
      <c r="G24" s="10" t="s">
        <v>481</v>
      </c>
      <c r="H24" s="10" t="s">
        <v>21</v>
      </c>
      <c r="I24" s="8" t="s">
        <v>50</v>
      </c>
      <c r="J24" s="23" t="str">
        <f t="shared" si="3"/>
        <v/>
      </c>
      <c r="K24" s="24"/>
      <c r="L24" s="24"/>
      <c r="M24" s="24"/>
      <c r="N24" s="23" t="str">
        <f t="shared" si="4"/>
        <v/>
      </c>
      <c r="O24" s="24"/>
      <c r="P24" s="24"/>
      <c r="Q24" s="24"/>
      <c r="R24" s="24"/>
      <c r="S24" s="24"/>
      <c r="T24" s="24"/>
      <c r="U24" s="24"/>
      <c r="V24" s="24"/>
      <c r="W24" s="24"/>
    </row>
    <row r="25" spans="2:23" x14ac:dyDescent="0.2">
      <c r="B25" s="16" t="s">
        <v>483</v>
      </c>
      <c r="C25" s="10"/>
      <c r="D25" s="10" t="s">
        <v>494</v>
      </c>
      <c r="E25" s="10" t="s">
        <v>1030</v>
      </c>
      <c r="F25" s="10" t="s">
        <v>10</v>
      </c>
      <c r="G25" s="10" t="s">
        <v>483</v>
      </c>
      <c r="H25" s="10" t="s">
        <v>21</v>
      </c>
      <c r="I25" s="8" t="s">
        <v>51</v>
      </c>
      <c r="J25" s="23" t="str">
        <f t="shared" si="3"/>
        <v/>
      </c>
      <c r="K25" s="24"/>
      <c r="L25" s="24"/>
      <c r="M25" s="24"/>
      <c r="N25" s="23" t="str">
        <f t="shared" si="4"/>
        <v/>
      </c>
      <c r="O25" s="24"/>
      <c r="P25" s="24"/>
      <c r="Q25" s="24"/>
      <c r="R25" s="24"/>
      <c r="S25" s="24"/>
      <c r="T25" s="24"/>
      <c r="U25" s="24"/>
      <c r="V25" s="24"/>
      <c r="W25" s="24"/>
    </row>
    <row r="26" spans="2:23" x14ac:dyDescent="0.2">
      <c r="B26" s="18" t="s">
        <v>508</v>
      </c>
      <c r="C26" s="10" t="s">
        <v>494</v>
      </c>
      <c r="D26" s="10" t="s">
        <v>1030</v>
      </c>
      <c r="E26" s="10" t="s">
        <v>10</v>
      </c>
      <c r="F26" s="10" t="s">
        <v>483</v>
      </c>
      <c r="G26" s="10" t="s">
        <v>509</v>
      </c>
      <c r="H26" s="10" t="s">
        <v>21</v>
      </c>
      <c r="I26" s="8" t="s">
        <v>52</v>
      </c>
      <c r="J26" s="23" t="str">
        <f t="shared" si="3"/>
        <v/>
      </c>
      <c r="K26" s="24"/>
      <c r="L26" s="24"/>
      <c r="M26" s="24"/>
      <c r="N26" s="23" t="str">
        <f t="shared" si="4"/>
        <v/>
      </c>
      <c r="O26" s="24"/>
      <c r="P26" s="24"/>
      <c r="Q26" s="24"/>
      <c r="R26" s="24"/>
      <c r="S26" s="24"/>
      <c r="T26" s="24"/>
      <c r="U26" s="24"/>
      <c r="V26" s="24"/>
      <c r="W26" s="24"/>
    </row>
    <row r="27" spans="2:23" x14ac:dyDescent="0.2">
      <c r="B27" s="18" t="s">
        <v>1034</v>
      </c>
      <c r="C27" s="10" t="s">
        <v>494</v>
      </c>
      <c r="D27" s="10" t="s">
        <v>1030</v>
      </c>
      <c r="E27" s="10" t="s">
        <v>10</v>
      </c>
      <c r="F27" s="10" t="s">
        <v>483</v>
      </c>
      <c r="G27" s="10" t="s">
        <v>817</v>
      </c>
      <c r="H27" s="10" t="s">
        <v>21</v>
      </c>
      <c r="I27" s="8" t="s">
        <v>141</v>
      </c>
      <c r="J27" s="23" t="str">
        <f t="shared" si="3"/>
        <v/>
      </c>
      <c r="K27" s="24"/>
      <c r="L27" s="24"/>
      <c r="M27" s="24"/>
      <c r="N27" s="23" t="str">
        <f t="shared" si="4"/>
        <v/>
      </c>
      <c r="O27" s="24"/>
      <c r="P27" s="24"/>
      <c r="Q27" s="24"/>
      <c r="R27" s="24"/>
      <c r="S27" s="24"/>
      <c r="T27" s="24"/>
      <c r="U27" s="24"/>
      <c r="V27" s="24"/>
      <c r="W27" s="24"/>
    </row>
    <row r="28" spans="2:23" x14ac:dyDescent="0.2">
      <c r="B28" s="16" t="s">
        <v>486</v>
      </c>
      <c r="C28" s="10"/>
      <c r="D28" s="10" t="s">
        <v>494</v>
      </c>
      <c r="E28" s="10" t="s">
        <v>1030</v>
      </c>
      <c r="F28" s="10" t="s">
        <v>10</v>
      </c>
      <c r="G28" s="10" t="s">
        <v>486</v>
      </c>
      <c r="H28" s="10" t="s">
        <v>21</v>
      </c>
      <c r="I28" s="8" t="s">
        <v>143</v>
      </c>
      <c r="J28" s="23" t="str">
        <f t="shared" si="3"/>
        <v/>
      </c>
      <c r="K28" s="24"/>
      <c r="L28" s="24"/>
      <c r="M28" s="24"/>
      <c r="N28" s="23" t="str">
        <f t="shared" si="4"/>
        <v/>
      </c>
      <c r="O28" s="24"/>
      <c r="P28" s="24"/>
      <c r="Q28" s="24"/>
      <c r="R28" s="24"/>
      <c r="S28" s="24"/>
      <c r="T28" s="24"/>
      <c r="U28" s="24"/>
      <c r="V28" s="24"/>
      <c r="W28" s="24"/>
    </row>
    <row r="29" spans="2:23" x14ac:dyDescent="0.2">
      <c r="B29" s="18" t="s">
        <v>1035</v>
      </c>
      <c r="C29" s="10" t="s">
        <v>494</v>
      </c>
      <c r="D29" s="10" t="s">
        <v>1030</v>
      </c>
      <c r="E29" s="10" t="s">
        <v>10</v>
      </c>
      <c r="F29" s="10" t="s">
        <v>486</v>
      </c>
      <c r="G29" s="10" t="s">
        <v>816</v>
      </c>
      <c r="H29" s="10" t="s">
        <v>21</v>
      </c>
      <c r="I29" s="8" t="s">
        <v>144</v>
      </c>
      <c r="J29" s="23" t="str">
        <f t="shared" si="3"/>
        <v/>
      </c>
      <c r="K29" s="24"/>
      <c r="L29" s="24"/>
      <c r="M29" s="24"/>
      <c r="N29" s="23" t="str">
        <f t="shared" si="4"/>
        <v/>
      </c>
      <c r="O29" s="24"/>
      <c r="P29" s="24"/>
      <c r="Q29" s="24"/>
      <c r="R29" s="24"/>
      <c r="S29" s="24"/>
      <c r="T29" s="24"/>
      <c r="U29" s="24"/>
      <c r="V29" s="24"/>
      <c r="W29" s="24"/>
    </row>
    <row r="30" spans="2:23" x14ac:dyDescent="0.2">
      <c r="B30" s="18" t="s">
        <v>542</v>
      </c>
      <c r="C30" s="10" t="s">
        <v>494</v>
      </c>
      <c r="D30" s="10" t="s">
        <v>1030</v>
      </c>
      <c r="E30" s="10" t="s">
        <v>10</v>
      </c>
      <c r="F30" s="10" t="s">
        <v>486</v>
      </c>
      <c r="G30" s="10" t="s">
        <v>21</v>
      </c>
      <c r="H30" s="10" t="s">
        <v>543</v>
      </c>
      <c r="I30" s="8" t="s">
        <v>146</v>
      </c>
      <c r="J30" s="23" t="str">
        <f t="shared" si="3"/>
        <v/>
      </c>
      <c r="K30" s="24"/>
      <c r="L30" s="24"/>
      <c r="M30" s="24"/>
      <c r="N30" s="23" t="str">
        <f t="shared" si="4"/>
        <v/>
      </c>
      <c r="O30" s="24"/>
      <c r="P30" s="24"/>
      <c r="Q30" s="24"/>
      <c r="R30" s="24"/>
      <c r="S30" s="24"/>
      <c r="T30" s="24"/>
      <c r="U30" s="24"/>
      <c r="V30" s="24"/>
      <c r="W30" s="24"/>
    </row>
    <row r="31" spans="2:23" x14ac:dyDescent="0.2">
      <c r="B31" s="10" t="s">
        <v>1036</v>
      </c>
      <c r="C31" s="10"/>
      <c r="D31" s="10"/>
      <c r="E31" s="10" t="s">
        <v>494</v>
      </c>
      <c r="F31" s="10" t="s">
        <v>1037</v>
      </c>
      <c r="G31" s="10" t="s">
        <v>10</v>
      </c>
      <c r="H31" s="10" t="s">
        <v>293</v>
      </c>
      <c r="I31" s="8" t="s">
        <v>236</v>
      </c>
      <c r="J31" s="23" t="str">
        <f t="shared" ref="J31:W31" si="5">IF(SUM(J32,J38)&lt;&gt;0,SUM(J32,J38),"")</f>
        <v/>
      </c>
      <c r="K31" s="23" t="str">
        <f t="shared" si="5"/>
        <v/>
      </c>
      <c r="L31" s="23" t="str">
        <f t="shared" si="5"/>
        <v/>
      </c>
      <c r="M31" s="23" t="str">
        <f t="shared" si="5"/>
        <v/>
      </c>
      <c r="N31" s="23" t="str">
        <f t="shared" si="5"/>
        <v/>
      </c>
      <c r="O31" s="23" t="str">
        <f t="shared" si="5"/>
        <v/>
      </c>
      <c r="P31" s="23" t="str">
        <f t="shared" si="5"/>
        <v/>
      </c>
      <c r="Q31" s="23" t="str">
        <f t="shared" si="5"/>
        <v/>
      </c>
      <c r="R31" s="23" t="str">
        <f t="shared" si="5"/>
        <v/>
      </c>
      <c r="S31" s="23" t="str">
        <f t="shared" si="5"/>
        <v/>
      </c>
      <c r="T31" s="23" t="str">
        <f t="shared" si="5"/>
        <v/>
      </c>
      <c r="U31" s="23" t="str">
        <f t="shared" si="5"/>
        <v/>
      </c>
      <c r="V31" s="23" t="str">
        <f t="shared" si="5"/>
        <v/>
      </c>
      <c r="W31" s="23" t="str">
        <f t="shared" si="5"/>
        <v/>
      </c>
    </row>
    <row r="32" spans="2:23" x14ac:dyDescent="0.2">
      <c r="B32" s="15" t="s">
        <v>33</v>
      </c>
      <c r="C32" s="10"/>
      <c r="D32" s="10"/>
      <c r="E32" s="10" t="s">
        <v>494</v>
      </c>
      <c r="F32" s="10" t="s">
        <v>1037</v>
      </c>
      <c r="G32" s="10" t="s">
        <v>10</v>
      </c>
      <c r="H32" s="10" t="s">
        <v>33</v>
      </c>
      <c r="I32" s="8" t="s">
        <v>69</v>
      </c>
      <c r="J32" s="23" t="str">
        <f t="shared" ref="J32:W32" si="6">IF(SUM(J33:J37)&lt;&gt;0,SUM(J33:J37),"")</f>
        <v/>
      </c>
      <c r="K32" s="23" t="str">
        <f t="shared" si="6"/>
        <v/>
      </c>
      <c r="L32" s="23" t="str">
        <f t="shared" si="6"/>
        <v/>
      </c>
      <c r="M32" s="23" t="str">
        <f t="shared" si="6"/>
        <v/>
      </c>
      <c r="N32" s="23" t="str">
        <f t="shared" si="6"/>
        <v/>
      </c>
      <c r="O32" s="23" t="str">
        <f t="shared" si="6"/>
        <v/>
      </c>
      <c r="P32" s="23" t="str">
        <f t="shared" si="6"/>
        <v/>
      </c>
      <c r="Q32" s="23" t="str">
        <f t="shared" si="6"/>
        <v/>
      </c>
      <c r="R32" s="23" t="str">
        <f t="shared" si="6"/>
        <v/>
      </c>
      <c r="S32" s="23" t="str">
        <f t="shared" si="6"/>
        <v/>
      </c>
      <c r="T32" s="23" t="str">
        <f t="shared" si="6"/>
        <v/>
      </c>
      <c r="U32" s="23" t="str">
        <f t="shared" si="6"/>
        <v/>
      </c>
      <c r="V32" s="23" t="str">
        <f t="shared" si="6"/>
        <v/>
      </c>
      <c r="W32" s="23" t="str">
        <f t="shared" si="6"/>
        <v/>
      </c>
    </row>
    <row r="33" spans="2:23" x14ac:dyDescent="0.2">
      <c r="B33" s="16" t="s">
        <v>19</v>
      </c>
      <c r="C33" s="10"/>
      <c r="D33" s="10" t="s">
        <v>494</v>
      </c>
      <c r="E33" s="10" t="s">
        <v>1037</v>
      </c>
      <c r="F33" s="10" t="s">
        <v>10</v>
      </c>
      <c r="G33" s="10" t="s">
        <v>19</v>
      </c>
      <c r="H33" s="10" t="s">
        <v>33</v>
      </c>
      <c r="I33" s="8" t="s">
        <v>70</v>
      </c>
      <c r="J33" s="23" t="str">
        <f>IF(SUM(K33,N33)&lt;&gt;0,SUM(K33,N33),"")</f>
        <v/>
      </c>
      <c r="K33" s="24"/>
      <c r="L33" s="24"/>
      <c r="M33" s="24"/>
      <c r="N33" s="23" t="str">
        <f>IF(SUM(O33:U33)&lt;&gt;0,SUM(O33:U33),"")</f>
        <v/>
      </c>
      <c r="O33" s="24"/>
      <c r="P33" s="24"/>
      <c r="Q33" s="24"/>
      <c r="R33" s="24"/>
      <c r="S33" s="24"/>
      <c r="T33" s="24"/>
      <c r="U33" s="24"/>
      <c r="V33" s="24"/>
      <c r="W33" s="24"/>
    </row>
    <row r="34" spans="2:23" x14ac:dyDescent="0.2">
      <c r="B34" s="16" t="s">
        <v>484</v>
      </c>
      <c r="C34" s="10"/>
      <c r="D34" s="10" t="s">
        <v>494</v>
      </c>
      <c r="E34" s="10" t="s">
        <v>1037</v>
      </c>
      <c r="F34" s="10" t="s">
        <v>10</v>
      </c>
      <c r="G34" s="10" t="s">
        <v>484</v>
      </c>
      <c r="H34" s="10" t="s">
        <v>33</v>
      </c>
      <c r="I34" s="8" t="s">
        <v>71</v>
      </c>
      <c r="J34" s="23" t="str">
        <f>IF(SUM(K34,N34)&lt;&gt;0,SUM(K34,N34),"")</f>
        <v/>
      </c>
      <c r="K34" s="24"/>
      <c r="L34" s="24"/>
      <c r="M34" s="24"/>
      <c r="N34" s="23" t="str">
        <f>IF(SUM(O34:U34)&lt;&gt;0,SUM(O34:U34),"")</f>
        <v/>
      </c>
      <c r="O34" s="24"/>
      <c r="P34" s="24"/>
      <c r="Q34" s="24"/>
      <c r="R34" s="24"/>
      <c r="S34" s="24"/>
      <c r="T34" s="24"/>
      <c r="U34" s="24"/>
      <c r="V34" s="24"/>
      <c r="W34" s="24"/>
    </row>
    <row r="35" spans="2:23" x14ac:dyDescent="0.2">
      <c r="B35" s="16" t="s">
        <v>24</v>
      </c>
      <c r="C35" s="10"/>
      <c r="D35" s="10" t="s">
        <v>494</v>
      </c>
      <c r="E35" s="10" t="s">
        <v>1037</v>
      </c>
      <c r="F35" s="10" t="s">
        <v>10</v>
      </c>
      <c r="G35" s="10" t="s">
        <v>24</v>
      </c>
      <c r="H35" s="10" t="s">
        <v>33</v>
      </c>
      <c r="I35" s="8" t="s">
        <v>908</v>
      </c>
      <c r="J35" s="23" t="str">
        <f>IF(SUM(K35,N35)&lt;&gt;0,SUM(K35,N35),"")</f>
        <v/>
      </c>
      <c r="K35" s="24"/>
      <c r="L35" s="24"/>
      <c r="M35" s="24"/>
      <c r="N35" s="23" t="str">
        <f>IF(SUM(O35:U35)&lt;&gt;0,SUM(O35:U35),"")</f>
        <v/>
      </c>
      <c r="O35" s="24"/>
      <c r="P35" s="24"/>
      <c r="Q35" s="24"/>
      <c r="R35" s="24"/>
      <c r="S35" s="24"/>
      <c r="T35" s="24"/>
      <c r="U35" s="24"/>
      <c r="V35" s="24"/>
      <c r="W35" s="24"/>
    </row>
    <row r="36" spans="2:23" x14ac:dyDescent="0.2">
      <c r="B36" s="16" t="s">
        <v>485</v>
      </c>
      <c r="C36" s="10"/>
      <c r="D36" s="10" t="s">
        <v>494</v>
      </c>
      <c r="E36" s="10" t="s">
        <v>1037</v>
      </c>
      <c r="F36" s="10" t="s">
        <v>10</v>
      </c>
      <c r="G36" s="10" t="s">
        <v>481</v>
      </c>
      <c r="H36" s="10" t="s">
        <v>33</v>
      </c>
      <c r="I36" s="8" t="s">
        <v>909</v>
      </c>
      <c r="J36" s="23" t="str">
        <f>IF(SUM(K36,N36)&lt;&gt;0,SUM(K36,N36),"")</f>
        <v/>
      </c>
      <c r="K36" s="24"/>
      <c r="L36" s="24"/>
      <c r="M36" s="24"/>
      <c r="N36" s="23" t="str">
        <f>IF(SUM(O36:U36)&lt;&gt;0,SUM(O36:U36),"")</f>
        <v/>
      </c>
      <c r="O36" s="24"/>
      <c r="P36" s="24"/>
      <c r="Q36" s="24"/>
      <c r="R36" s="24"/>
      <c r="S36" s="24"/>
      <c r="T36" s="24"/>
      <c r="U36" s="24"/>
      <c r="V36" s="24"/>
      <c r="W36" s="24"/>
    </row>
    <row r="37" spans="2:23" x14ac:dyDescent="0.2">
      <c r="B37" s="16" t="s">
        <v>483</v>
      </c>
      <c r="C37" s="10"/>
      <c r="D37" s="10" t="s">
        <v>494</v>
      </c>
      <c r="E37" s="10" t="s">
        <v>1037</v>
      </c>
      <c r="F37" s="10" t="s">
        <v>10</v>
      </c>
      <c r="G37" s="10" t="s">
        <v>483</v>
      </c>
      <c r="H37" s="10" t="s">
        <v>33</v>
      </c>
      <c r="I37" s="8" t="s">
        <v>910</v>
      </c>
      <c r="J37" s="23" t="str">
        <f>IF(SUM(K37,N37)&lt;&gt;0,SUM(K37,N37),"")</f>
        <v/>
      </c>
      <c r="K37" s="24"/>
      <c r="L37" s="24"/>
      <c r="M37" s="24"/>
      <c r="N37" s="23" t="str">
        <f>IF(SUM(O37:U37)&lt;&gt;0,SUM(O37:U37),"")</f>
        <v/>
      </c>
      <c r="O37" s="24"/>
      <c r="P37" s="24"/>
      <c r="Q37" s="24"/>
      <c r="R37" s="24"/>
      <c r="S37" s="24"/>
      <c r="T37" s="24"/>
      <c r="U37" s="24"/>
      <c r="V37" s="24"/>
      <c r="W37" s="24"/>
    </row>
    <row r="38" spans="2:23" x14ac:dyDescent="0.2">
      <c r="B38" s="15" t="s">
        <v>21</v>
      </c>
      <c r="C38" s="10"/>
      <c r="D38" s="10"/>
      <c r="E38" s="10" t="s">
        <v>494</v>
      </c>
      <c r="F38" s="10" t="s">
        <v>1037</v>
      </c>
      <c r="G38" s="10" t="s">
        <v>10</v>
      </c>
      <c r="H38" s="10" t="s">
        <v>21</v>
      </c>
      <c r="I38" s="8" t="s">
        <v>317</v>
      </c>
      <c r="J38" s="23" t="str">
        <f t="shared" ref="J38:W38" si="7">IF(SUM(J39:J43,J46)&lt;&gt;0,SUM(J39:J43,J46),"")</f>
        <v/>
      </c>
      <c r="K38" s="23" t="str">
        <f t="shared" si="7"/>
        <v/>
      </c>
      <c r="L38" s="23" t="str">
        <f t="shared" si="7"/>
        <v/>
      </c>
      <c r="M38" s="23" t="str">
        <f t="shared" si="7"/>
        <v/>
      </c>
      <c r="N38" s="23" t="str">
        <f t="shared" si="7"/>
        <v/>
      </c>
      <c r="O38" s="23" t="str">
        <f t="shared" si="7"/>
        <v/>
      </c>
      <c r="P38" s="23" t="str">
        <f t="shared" si="7"/>
        <v/>
      </c>
      <c r="Q38" s="23" t="str">
        <f t="shared" si="7"/>
        <v/>
      </c>
      <c r="R38" s="23" t="str">
        <f t="shared" si="7"/>
        <v/>
      </c>
      <c r="S38" s="23" t="str">
        <f t="shared" si="7"/>
        <v/>
      </c>
      <c r="T38" s="23" t="str">
        <f t="shared" si="7"/>
        <v/>
      </c>
      <c r="U38" s="23" t="str">
        <f t="shared" si="7"/>
        <v/>
      </c>
      <c r="V38" s="23" t="str">
        <f t="shared" si="7"/>
        <v/>
      </c>
      <c r="W38" s="23" t="str">
        <f t="shared" si="7"/>
        <v/>
      </c>
    </row>
    <row r="39" spans="2:23" x14ac:dyDescent="0.2">
      <c r="B39" s="16" t="s">
        <v>19</v>
      </c>
      <c r="C39" s="10"/>
      <c r="D39" s="10" t="s">
        <v>494</v>
      </c>
      <c r="E39" s="10" t="s">
        <v>1037</v>
      </c>
      <c r="F39" s="10" t="s">
        <v>10</v>
      </c>
      <c r="G39" s="10" t="s">
        <v>19</v>
      </c>
      <c r="H39" s="10" t="s">
        <v>21</v>
      </c>
      <c r="I39" s="8" t="s">
        <v>320</v>
      </c>
      <c r="J39" s="23" t="str">
        <f t="shared" ref="J39:J48" si="8">IF(SUM(K39,N39)&lt;&gt;0,SUM(K39,N39),"")</f>
        <v/>
      </c>
      <c r="K39" s="24"/>
      <c r="L39" s="24"/>
      <c r="M39" s="24"/>
      <c r="N39" s="23" t="str">
        <f t="shared" ref="N39:N48" si="9">IF(SUM(O39:U39)&lt;&gt;0,SUM(O39:U39),"")</f>
        <v/>
      </c>
      <c r="O39" s="24"/>
      <c r="P39" s="24"/>
      <c r="Q39" s="24"/>
      <c r="R39" s="24"/>
      <c r="S39" s="24"/>
      <c r="T39" s="24"/>
      <c r="U39" s="24"/>
      <c r="V39" s="24"/>
      <c r="W39" s="24"/>
    </row>
    <row r="40" spans="2:23" x14ac:dyDescent="0.2">
      <c r="B40" s="16" t="s">
        <v>484</v>
      </c>
      <c r="C40" s="10"/>
      <c r="D40" s="10" t="s">
        <v>494</v>
      </c>
      <c r="E40" s="10" t="s">
        <v>1037</v>
      </c>
      <c r="F40" s="10" t="s">
        <v>10</v>
      </c>
      <c r="G40" s="10" t="s">
        <v>484</v>
      </c>
      <c r="H40" s="10" t="s">
        <v>21</v>
      </c>
      <c r="I40" s="8" t="s">
        <v>1038</v>
      </c>
      <c r="J40" s="23" t="str">
        <f t="shared" si="8"/>
        <v/>
      </c>
      <c r="K40" s="24"/>
      <c r="L40" s="24"/>
      <c r="M40" s="24"/>
      <c r="N40" s="23" t="str">
        <f t="shared" si="9"/>
        <v/>
      </c>
      <c r="O40" s="24"/>
      <c r="P40" s="24"/>
      <c r="Q40" s="24"/>
      <c r="R40" s="24"/>
      <c r="S40" s="24"/>
      <c r="T40" s="24"/>
      <c r="U40" s="24"/>
      <c r="V40" s="24"/>
      <c r="W40" s="24"/>
    </row>
    <row r="41" spans="2:23" x14ac:dyDescent="0.2">
      <c r="B41" s="16" t="s">
        <v>24</v>
      </c>
      <c r="C41" s="10"/>
      <c r="D41" s="10" t="s">
        <v>494</v>
      </c>
      <c r="E41" s="10" t="s">
        <v>1037</v>
      </c>
      <c r="F41" s="10" t="s">
        <v>10</v>
      </c>
      <c r="G41" s="10" t="s">
        <v>24</v>
      </c>
      <c r="H41" s="10" t="s">
        <v>21</v>
      </c>
      <c r="I41" s="8" t="s">
        <v>1039</v>
      </c>
      <c r="J41" s="23" t="str">
        <f t="shared" si="8"/>
        <v/>
      </c>
      <c r="K41" s="24"/>
      <c r="L41" s="24"/>
      <c r="M41" s="24"/>
      <c r="N41" s="23" t="str">
        <f t="shared" si="9"/>
        <v/>
      </c>
      <c r="O41" s="24"/>
      <c r="P41" s="24"/>
      <c r="Q41" s="24"/>
      <c r="R41" s="24"/>
      <c r="S41" s="24"/>
      <c r="T41" s="24"/>
      <c r="U41" s="24"/>
      <c r="V41" s="24"/>
      <c r="W41" s="24"/>
    </row>
    <row r="42" spans="2:23" x14ac:dyDescent="0.2">
      <c r="B42" s="16" t="s">
        <v>485</v>
      </c>
      <c r="C42" s="10"/>
      <c r="D42" s="10" t="s">
        <v>494</v>
      </c>
      <c r="E42" s="10" t="s">
        <v>1037</v>
      </c>
      <c r="F42" s="10" t="s">
        <v>10</v>
      </c>
      <c r="G42" s="10" t="s">
        <v>481</v>
      </c>
      <c r="H42" s="10" t="s">
        <v>21</v>
      </c>
      <c r="I42" s="8" t="s">
        <v>697</v>
      </c>
      <c r="J42" s="23" t="str">
        <f t="shared" si="8"/>
        <v/>
      </c>
      <c r="K42" s="24"/>
      <c r="L42" s="24"/>
      <c r="M42" s="24"/>
      <c r="N42" s="23" t="str">
        <f t="shared" si="9"/>
        <v/>
      </c>
      <c r="O42" s="24"/>
      <c r="P42" s="24"/>
      <c r="Q42" s="24"/>
      <c r="R42" s="24"/>
      <c r="S42" s="24"/>
      <c r="T42" s="24"/>
      <c r="U42" s="24"/>
      <c r="V42" s="24"/>
      <c r="W42" s="24"/>
    </row>
    <row r="43" spans="2:23" x14ac:dyDescent="0.2">
      <c r="B43" s="16" t="s">
        <v>483</v>
      </c>
      <c r="C43" s="10"/>
      <c r="D43" s="10" t="s">
        <v>494</v>
      </c>
      <c r="E43" s="10" t="s">
        <v>1037</v>
      </c>
      <c r="F43" s="10" t="s">
        <v>10</v>
      </c>
      <c r="G43" s="10" t="s">
        <v>483</v>
      </c>
      <c r="H43" s="10" t="s">
        <v>21</v>
      </c>
      <c r="I43" s="8" t="s">
        <v>1040</v>
      </c>
      <c r="J43" s="23" t="str">
        <f t="shared" si="8"/>
        <v/>
      </c>
      <c r="K43" s="24"/>
      <c r="L43" s="24"/>
      <c r="M43" s="24"/>
      <c r="N43" s="23" t="str">
        <f t="shared" si="9"/>
        <v/>
      </c>
      <c r="O43" s="24"/>
      <c r="P43" s="24"/>
      <c r="Q43" s="24"/>
      <c r="R43" s="24"/>
      <c r="S43" s="24"/>
      <c r="T43" s="24"/>
      <c r="U43" s="24"/>
      <c r="V43" s="24"/>
      <c r="W43" s="24"/>
    </row>
    <row r="44" spans="2:23" x14ac:dyDescent="0.2">
      <c r="B44" s="18" t="s">
        <v>508</v>
      </c>
      <c r="C44" s="10" t="s">
        <v>494</v>
      </c>
      <c r="D44" s="10" t="s">
        <v>1037</v>
      </c>
      <c r="E44" s="10" t="s">
        <v>10</v>
      </c>
      <c r="F44" s="10" t="s">
        <v>483</v>
      </c>
      <c r="G44" s="10" t="s">
        <v>509</v>
      </c>
      <c r="H44" s="10" t="s">
        <v>21</v>
      </c>
      <c r="I44" s="8" t="s">
        <v>1041</v>
      </c>
      <c r="J44" s="23" t="str">
        <f t="shared" si="8"/>
        <v/>
      </c>
      <c r="K44" s="24"/>
      <c r="L44" s="24"/>
      <c r="M44" s="24"/>
      <c r="N44" s="23" t="str">
        <f t="shared" si="9"/>
        <v/>
      </c>
      <c r="O44" s="24"/>
      <c r="P44" s="24"/>
      <c r="Q44" s="24"/>
      <c r="R44" s="24"/>
      <c r="S44" s="24"/>
      <c r="T44" s="24"/>
      <c r="U44" s="24"/>
      <c r="V44" s="24"/>
      <c r="W44" s="24"/>
    </row>
    <row r="45" spans="2:23" x14ac:dyDescent="0.2">
      <c r="B45" s="18" t="s">
        <v>1034</v>
      </c>
      <c r="C45" s="10" t="s">
        <v>494</v>
      </c>
      <c r="D45" s="10" t="s">
        <v>1037</v>
      </c>
      <c r="E45" s="10" t="s">
        <v>10</v>
      </c>
      <c r="F45" s="10" t="s">
        <v>483</v>
      </c>
      <c r="G45" s="10" t="s">
        <v>817</v>
      </c>
      <c r="H45" s="10" t="s">
        <v>21</v>
      </c>
      <c r="I45" s="8" t="s">
        <v>1042</v>
      </c>
      <c r="J45" s="23" t="str">
        <f t="shared" si="8"/>
        <v/>
      </c>
      <c r="K45" s="24"/>
      <c r="L45" s="24"/>
      <c r="M45" s="24"/>
      <c r="N45" s="23" t="str">
        <f t="shared" si="9"/>
        <v/>
      </c>
      <c r="O45" s="24"/>
      <c r="P45" s="24"/>
      <c r="Q45" s="24"/>
      <c r="R45" s="24"/>
      <c r="S45" s="24"/>
      <c r="T45" s="24"/>
      <c r="U45" s="24"/>
      <c r="V45" s="24"/>
      <c r="W45" s="24"/>
    </row>
    <row r="46" spans="2:23" x14ac:dyDescent="0.2">
      <c r="B46" s="16" t="s">
        <v>486</v>
      </c>
      <c r="C46" s="10"/>
      <c r="D46" s="10" t="s">
        <v>494</v>
      </c>
      <c r="E46" s="10" t="s">
        <v>1037</v>
      </c>
      <c r="F46" s="10" t="s">
        <v>10</v>
      </c>
      <c r="G46" s="10" t="s">
        <v>486</v>
      </c>
      <c r="H46" s="10" t="s">
        <v>21</v>
      </c>
      <c r="I46" s="8" t="s">
        <v>1043</v>
      </c>
      <c r="J46" s="23" t="str">
        <f t="shared" si="8"/>
        <v/>
      </c>
      <c r="K46" s="24"/>
      <c r="L46" s="24"/>
      <c r="M46" s="24"/>
      <c r="N46" s="23" t="str">
        <f t="shared" si="9"/>
        <v/>
      </c>
      <c r="O46" s="24"/>
      <c r="P46" s="24"/>
      <c r="Q46" s="24"/>
      <c r="R46" s="24"/>
      <c r="S46" s="24"/>
      <c r="T46" s="24"/>
      <c r="U46" s="24"/>
      <c r="V46" s="24"/>
      <c r="W46" s="24"/>
    </row>
    <row r="47" spans="2:23" x14ac:dyDescent="0.2">
      <c r="B47" s="18" t="s">
        <v>1035</v>
      </c>
      <c r="C47" s="10" t="s">
        <v>494</v>
      </c>
      <c r="D47" s="10" t="s">
        <v>1037</v>
      </c>
      <c r="E47" s="10" t="s">
        <v>10</v>
      </c>
      <c r="F47" s="10" t="s">
        <v>486</v>
      </c>
      <c r="G47" s="10" t="s">
        <v>816</v>
      </c>
      <c r="H47" s="10" t="s">
        <v>21</v>
      </c>
      <c r="I47" s="8" t="s">
        <v>1044</v>
      </c>
      <c r="J47" s="23" t="str">
        <f t="shared" si="8"/>
        <v/>
      </c>
      <c r="K47" s="24"/>
      <c r="L47" s="24"/>
      <c r="M47" s="24"/>
      <c r="N47" s="23" t="str">
        <f t="shared" si="9"/>
        <v/>
      </c>
      <c r="O47" s="24"/>
      <c r="P47" s="24"/>
      <c r="Q47" s="24"/>
      <c r="R47" s="24"/>
      <c r="S47" s="24"/>
      <c r="T47" s="24"/>
      <c r="U47" s="24"/>
      <c r="V47" s="24"/>
      <c r="W47" s="24"/>
    </row>
    <row r="48" spans="2:23" x14ac:dyDescent="0.2">
      <c r="B48" s="18" t="s">
        <v>542</v>
      </c>
      <c r="C48" s="10" t="s">
        <v>494</v>
      </c>
      <c r="D48" s="10" t="s">
        <v>1037</v>
      </c>
      <c r="E48" s="10" t="s">
        <v>10</v>
      </c>
      <c r="F48" s="10" t="s">
        <v>486</v>
      </c>
      <c r="G48" s="10" t="s">
        <v>21</v>
      </c>
      <c r="H48" s="10" t="s">
        <v>543</v>
      </c>
      <c r="I48" s="8" t="s">
        <v>1045</v>
      </c>
      <c r="J48" s="23" t="str">
        <f t="shared" si="8"/>
        <v/>
      </c>
      <c r="K48" s="24"/>
      <c r="L48" s="24"/>
      <c r="M48" s="24"/>
      <c r="N48" s="23" t="str">
        <f t="shared" si="9"/>
        <v/>
      </c>
      <c r="O48" s="24"/>
      <c r="P48" s="24"/>
      <c r="Q48" s="24"/>
      <c r="R48" s="24"/>
      <c r="S48" s="24"/>
      <c r="T48" s="24"/>
      <c r="U48" s="24"/>
      <c r="V48" s="24"/>
      <c r="W48" s="24"/>
    </row>
    <row r="49" spans="2:23" x14ac:dyDescent="0.2">
      <c r="B49" s="10" t="s">
        <v>1046</v>
      </c>
      <c r="C49" s="10"/>
      <c r="D49" s="10"/>
      <c r="E49" s="10" t="s">
        <v>489</v>
      </c>
      <c r="F49" s="10" t="s">
        <v>1047</v>
      </c>
      <c r="G49" s="10" t="s">
        <v>10</v>
      </c>
      <c r="H49" s="10" t="s">
        <v>293</v>
      </c>
      <c r="I49" s="8" t="s">
        <v>73</v>
      </c>
      <c r="J49" s="23" t="str">
        <f>IF(SUM(J50,J56)&lt;&gt;0,SUM(J50,J56),"")</f>
        <v/>
      </c>
      <c r="K49" s="17" t="s">
        <v>1733</v>
      </c>
      <c r="L49" s="17" t="s">
        <v>1733</v>
      </c>
      <c r="M49" s="17" t="s">
        <v>1733</v>
      </c>
      <c r="N49" s="23" t="str">
        <f t="shared" ref="N49:U49" si="10">IF(SUM(N50,N56)&lt;&gt;0,SUM(N50,N56),"")</f>
        <v/>
      </c>
      <c r="O49" s="23" t="str">
        <f t="shared" si="10"/>
        <v/>
      </c>
      <c r="P49" s="23" t="str">
        <f t="shared" si="10"/>
        <v/>
      </c>
      <c r="Q49" s="23" t="str">
        <f t="shared" si="10"/>
        <v/>
      </c>
      <c r="R49" s="23" t="str">
        <f t="shared" si="10"/>
        <v/>
      </c>
      <c r="S49" s="23" t="str">
        <f t="shared" si="10"/>
        <v/>
      </c>
      <c r="T49" s="23" t="str">
        <f t="shared" si="10"/>
        <v/>
      </c>
      <c r="U49" s="23" t="str">
        <f t="shared" si="10"/>
        <v/>
      </c>
      <c r="V49" s="17" t="s">
        <v>1733</v>
      </c>
      <c r="W49" s="17" t="s">
        <v>1733</v>
      </c>
    </row>
    <row r="50" spans="2:23" x14ac:dyDescent="0.2">
      <c r="B50" s="15" t="s">
        <v>33</v>
      </c>
      <c r="C50" s="10"/>
      <c r="D50" s="10"/>
      <c r="E50" s="10" t="s">
        <v>489</v>
      </c>
      <c r="F50" s="10" t="s">
        <v>1047</v>
      </c>
      <c r="G50" s="10" t="s">
        <v>10</v>
      </c>
      <c r="H50" s="10" t="s">
        <v>33</v>
      </c>
      <c r="I50" s="8" t="s">
        <v>1048</v>
      </c>
      <c r="J50" s="23" t="str">
        <f>IF(SUM(J51:J55)&lt;&gt;0,SUM(J51:J55),"")</f>
        <v/>
      </c>
      <c r="K50" s="17" t="s">
        <v>1733</v>
      </c>
      <c r="L50" s="17" t="s">
        <v>1733</v>
      </c>
      <c r="M50" s="17" t="s">
        <v>1733</v>
      </c>
      <c r="N50" s="23" t="str">
        <f t="shared" ref="N50:U50" si="11">IF(SUM(N51:N55)&lt;&gt;0,SUM(N51:N55),"")</f>
        <v/>
      </c>
      <c r="O50" s="23" t="str">
        <f t="shared" si="11"/>
        <v/>
      </c>
      <c r="P50" s="23" t="str">
        <f t="shared" si="11"/>
        <v/>
      </c>
      <c r="Q50" s="23" t="str">
        <f t="shared" si="11"/>
        <v/>
      </c>
      <c r="R50" s="23" t="str">
        <f t="shared" si="11"/>
        <v/>
      </c>
      <c r="S50" s="23" t="str">
        <f t="shared" si="11"/>
        <v/>
      </c>
      <c r="T50" s="23" t="str">
        <f t="shared" si="11"/>
        <v/>
      </c>
      <c r="U50" s="23" t="str">
        <f t="shared" si="11"/>
        <v/>
      </c>
      <c r="V50" s="17" t="s">
        <v>1733</v>
      </c>
      <c r="W50" s="17" t="s">
        <v>1733</v>
      </c>
    </row>
    <row r="51" spans="2:23" x14ac:dyDescent="0.2">
      <c r="B51" s="16" t="s">
        <v>19</v>
      </c>
      <c r="C51" s="10"/>
      <c r="D51" s="10" t="s">
        <v>489</v>
      </c>
      <c r="E51" s="10" t="s">
        <v>1047</v>
      </c>
      <c r="F51" s="10" t="s">
        <v>10</v>
      </c>
      <c r="G51" s="10" t="s">
        <v>19</v>
      </c>
      <c r="H51" s="10" t="s">
        <v>33</v>
      </c>
      <c r="I51" s="8" t="s">
        <v>1049</v>
      </c>
      <c r="J51" s="23" t="str">
        <f>IF(N51&lt;&gt;0,N51,"")</f>
        <v/>
      </c>
      <c r="K51" s="17" t="s">
        <v>1733</v>
      </c>
      <c r="L51" s="17" t="s">
        <v>1733</v>
      </c>
      <c r="M51" s="17" t="s">
        <v>1733</v>
      </c>
      <c r="N51" s="23" t="str">
        <f>IF(SUM(O51:U51)&lt;&gt;0,SUM(O51:U51),"")</f>
        <v/>
      </c>
      <c r="O51" s="24"/>
      <c r="P51" s="24"/>
      <c r="Q51" s="24"/>
      <c r="R51" s="24"/>
      <c r="S51" s="24"/>
      <c r="T51" s="24"/>
      <c r="U51" s="24"/>
      <c r="V51" s="17" t="s">
        <v>1733</v>
      </c>
      <c r="W51" s="17" t="s">
        <v>1733</v>
      </c>
    </row>
    <row r="52" spans="2:23" x14ac:dyDescent="0.2">
      <c r="B52" s="16" t="s">
        <v>484</v>
      </c>
      <c r="C52" s="10"/>
      <c r="D52" s="10" t="s">
        <v>489</v>
      </c>
      <c r="E52" s="10" t="s">
        <v>1047</v>
      </c>
      <c r="F52" s="10" t="s">
        <v>10</v>
      </c>
      <c r="G52" s="10" t="s">
        <v>484</v>
      </c>
      <c r="H52" s="10" t="s">
        <v>33</v>
      </c>
      <c r="I52" s="8" t="s">
        <v>1050</v>
      </c>
      <c r="J52" s="23" t="str">
        <f>IF(N52&lt;&gt;0,N52,"")</f>
        <v/>
      </c>
      <c r="K52" s="17" t="s">
        <v>1733</v>
      </c>
      <c r="L52" s="17" t="s">
        <v>1733</v>
      </c>
      <c r="M52" s="17" t="s">
        <v>1733</v>
      </c>
      <c r="N52" s="23" t="str">
        <f>IF(SUM(O52:U52)&lt;&gt;0,SUM(O52:U52),"")</f>
        <v/>
      </c>
      <c r="O52" s="24"/>
      <c r="P52" s="24"/>
      <c r="Q52" s="24"/>
      <c r="R52" s="24"/>
      <c r="S52" s="24"/>
      <c r="T52" s="24"/>
      <c r="U52" s="24"/>
      <c r="V52" s="17" t="s">
        <v>1733</v>
      </c>
      <c r="W52" s="17" t="s">
        <v>1733</v>
      </c>
    </row>
    <row r="53" spans="2:23" x14ac:dyDescent="0.2">
      <c r="B53" s="16" t="s">
        <v>24</v>
      </c>
      <c r="C53" s="10"/>
      <c r="D53" s="10" t="s">
        <v>489</v>
      </c>
      <c r="E53" s="10" t="s">
        <v>1047</v>
      </c>
      <c r="F53" s="10" t="s">
        <v>10</v>
      </c>
      <c r="G53" s="10" t="s">
        <v>24</v>
      </c>
      <c r="H53" s="10" t="s">
        <v>33</v>
      </c>
      <c r="I53" s="8" t="s">
        <v>1051</v>
      </c>
      <c r="J53" s="23" t="str">
        <f>IF(N53&lt;&gt;0,N53,"")</f>
        <v/>
      </c>
      <c r="K53" s="17" t="s">
        <v>1733</v>
      </c>
      <c r="L53" s="17" t="s">
        <v>1733</v>
      </c>
      <c r="M53" s="17" t="s">
        <v>1733</v>
      </c>
      <c r="N53" s="23" t="str">
        <f>IF(SUM(O53:U53)&lt;&gt;0,SUM(O53:U53),"")</f>
        <v/>
      </c>
      <c r="O53" s="24"/>
      <c r="P53" s="24"/>
      <c r="Q53" s="24"/>
      <c r="R53" s="24"/>
      <c r="S53" s="24"/>
      <c r="T53" s="24"/>
      <c r="U53" s="24"/>
      <c r="V53" s="17" t="s">
        <v>1733</v>
      </c>
      <c r="W53" s="17" t="s">
        <v>1733</v>
      </c>
    </row>
    <row r="54" spans="2:23" x14ac:dyDescent="0.2">
      <c r="B54" s="16" t="s">
        <v>485</v>
      </c>
      <c r="C54" s="10"/>
      <c r="D54" s="10" t="s">
        <v>489</v>
      </c>
      <c r="E54" s="10" t="s">
        <v>1047</v>
      </c>
      <c r="F54" s="10" t="s">
        <v>10</v>
      </c>
      <c r="G54" s="10" t="s">
        <v>481</v>
      </c>
      <c r="H54" s="10" t="s">
        <v>33</v>
      </c>
      <c r="I54" s="8" t="s">
        <v>258</v>
      </c>
      <c r="J54" s="23" t="str">
        <f>IF(N54&lt;&gt;0,N54,"")</f>
        <v/>
      </c>
      <c r="K54" s="17" t="s">
        <v>1733</v>
      </c>
      <c r="L54" s="17" t="s">
        <v>1733</v>
      </c>
      <c r="M54" s="17" t="s">
        <v>1733</v>
      </c>
      <c r="N54" s="23" t="str">
        <f>IF(SUM(O54:U54)&lt;&gt;0,SUM(O54:U54),"")</f>
        <v/>
      </c>
      <c r="O54" s="24"/>
      <c r="P54" s="24"/>
      <c r="Q54" s="24"/>
      <c r="R54" s="24"/>
      <c r="S54" s="24"/>
      <c r="T54" s="24"/>
      <c r="U54" s="24"/>
      <c r="V54" s="17" t="s">
        <v>1733</v>
      </c>
      <c r="W54" s="17" t="s">
        <v>1733</v>
      </c>
    </row>
    <row r="55" spans="2:23" x14ac:dyDescent="0.2">
      <c r="B55" s="16" t="s">
        <v>483</v>
      </c>
      <c r="C55" s="10"/>
      <c r="D55" s="10" t="s">
        <v>489</v>
      </c>
      <c r="E55" s="10" t="s">
        <v>1047</v>
      </c>
      <c r="F55" s="10" t="s">
        <v>10</v>
      </c>
      <c r="G55" s="10" t="s">
        <v>483</v>
      </c>
      <c r="H55" s="10" t="s">
        <v>33</v>
      </c>
      <c r="I55" s="8" t="s">
        <v>1052</v>
      </c>
      <c r="J55" s="23" t="str">
        <f>IF(N55&lt;&gt;0,N55,"")</f>
        <v/>
      </c>
      <c r="K55" s="17" t="s">
        <v>1733</v>
      </c>
      <c r="L55" s="17" t="s">
        <v>1733</v>
      </c>
      <c r="M55" s="17" t="s">
        <v>1733</v>
      </c>
      <c r="N55" s="23" t="str">
        <f>IF(SUM(O55:U55)&lt;&gt;0,SUM(O55:U55),"")</f>
        <v/>
      </c>
      <c r="O55" s="24"/>
      <c r="P55" s="24"/>
      <c r="Q55" s="24"/>
      <c r="R55" s="24"/>
      <c r="S55" s="24"/>
      <c r="T55" s="24"/>
      <c r="U55" s="24"/>
      <c r="V55" s="17" t="s">
        <v>1733</v>
      </c>
      <c r="W55" s="17" t="s">
        <v>1733</v>
      </c>
    </row>
    <row r="56" spans="2:23" x14ac:dyDescent="0.2">
      <c r="B56" s="15" t="s">
        <v>21</v>
      </c>
      <c r="C56" s="10"/>
      <c r="D56" s="10"/>
      <c r="E56" s="10" t="s">
        <v>489</v>
      </c>
      <c r="F56" s="10" t="s">
        <v>1047</v>
      </c>
      <c r="G56" s="10" t="s">
        <v>10</v>
      </c>
      <c r="H56" s="10" t="s">
        <v>21</v>
      </c>
      <c r="I56" s="8" t="s">
        <v>1053</v>
      </c>
      <c r="J56" s="23" t="str">
        <f>IF(SUM(J57:J61,J64)&lt;&gt;0,SUM(J57:J61)+J64,"")</f>
        <v/>
      </c>
      <c r="K56" s="17" t="s">
        <v>1733</v>
      </c>
      <c r="L56" s="17" t="s">
        <v>1733</v>
      </c>
      <c r="M56" s="17" t="s">
        <v>1733</v>
      </c>
      <c r="N56" s="23" t="str">
        <f t="shared" ref="N56:U56" si="12">IF(SUM(N57:N61,N64)&lt;&gt;0,SUM(N57:N61)+N64,"")</f>
        <v/>
      </c>
      <c r="O56" s="23" t="str">
        <f t="shared" si="12"/>
        <v/>
      </c>
      <c r="P56" s="23" t="str">
        <f t="shared" si="12"/>
        <v/>
      </c>
      <c r="Q56" s="23" t="str">
        <f t="shared" si="12"/>
        <v/>
      </c>
      <c r="R56" s="23" t="str">
        <f t="shared" si="12"/>
        <v/>
      </c>
      <c r="S56" s="23" t="str">
        <f t="shared" si="12"/>
        <v/>
      </c>
      <c r="T56" s="23" t="str">
        <f t="shared" si="12"/>
        <v/>
      </c>
      <c r="U56" s="23" t="str">
        <f t="shared" si="12"/>
        <v/>
      </c>
      <c r="V56" s="17" t="s">
        <v>1733</v>
      </c>
      <c r="W56" s="17" t="s">
        <v>1733</v>
      </c>
    </row>
    <row r="57" spans="2:23" x14ac:dyDescent="0.2">
      <c r="B57" s="16" t="s">
        <v>19</v>
      </c>
      <c r="C57" s="10"/>
      <c r="D57" s="10" t="s">
        <v>489</v>
      </c>
      <c r="E57" s="10" t="s">
        <v>1047</v>
      </c>
      <c r="F57" s="10" t="s">
        <v>10</v>
      </c>
      <c r="G57" s="10" t="s">
        <v>19</v>
      </c>
      <c r="H57" s="10" t="s">
        <v>21</v>
      </c>
      <c r="I57" s="8" t="s">
        <v>1054</v>
      </c>
      <c r="J57" s="23" t="str">
        <f t="shared" ref="J57:J66" si="13">IF(N57&lt;&gt;0,N57,"")</f>
        <v/>
      </c>
      <c r="K57" s="17" t="s">
        <v>1733</v>
      </c>
      <c r="L57" s="17" t="s">
        <v>1733</v>
      </c>
      <c r="M57" s="17" t="s">
        <v>1733</v>
      </c>
      <c r="N57" s="23" t="str">
        <f t="shared" ref="N57:N66" si="14">IF(SUM(O57:U57)&lt;&gt;0,SUM(O57:U57),"")</f>
        <v/>
      </c>
      <c r="O57" s="24"/>
      <c r="P57" s="24"/>
      <c r="Q57" s="24"/>
      <c r="R57" s="24"/>
      <c r="S57" s="24"/>
      <c r="T57" s="24"/>
      <c r="U57" s="24"/>
      <c r="V57" s="17" t="s">
        <v>1733</v>
      </c>
      <c r="W57" s="17" t="s">
        <v>1733</v>
      </c>
    </row>
    <row r="58" spans="2:23" x14ac:dyDescent="0.2">
      <c r="B58" s="16" t="s">
        <v>484</v>
      </c>
      <c r="C58" s="10"/>
      <c r="D58" s="10" t="s">
        <v>489</v>
      </c>
      <c r="E58" s="10" t="s">
        <v>1047</v>
      </c>
      <c r="F58" s="10" t="s">
        <v>10</v>
      </c>
      <c r="G58" s="10" t="s">
        <v>484</v>
      </c>
      <c r="H58" s="10" t="s">
        <v>21</v>
      </c>
      <c r="I58" s="8" t="s">
        <v>1055</v>
      </c>
      <c r="J58" s="23" t="str">
        <f t="shared" si="13"/>
        <v/>
      </c>
      <c r="K58" s="17" t="s">
        <v>1733</v>
      </c>
      <c r="L58" s="17" t="s">
        <v>1733</v>
      </c>
      <c r="M58" s="17" t="s">
        <v>1733</v>
      </c>
      <c r="N58" s="23" t="str">
        <f t="shared" si="14"/>
        <v/>
      </c>
      <c r="O58" s="24"/>
      <c r="P58" s="24"/>
      <c r="Q58" s="24"/>
      <c r="R58" s="24"/>
      <c r="S58" s="24"/>
      <c r="T58" s="24"/>
      <c r="U58" s="24"/>
      <c r="V58" s="17" t="s">
        <v>1733</v>
      </c>
      <c r="W58" s="17" t="s">
        <v>1733</v>
      </c>
    </row>
    <row r="59" spans="2:23" x14ac:dyDescent="0.2">
      <c r="B59" s="16" t="s">
        <v>24</v>
      </c>
      <c r="C59" s="10"/>
      <c r="D59" s="10" t="s">
        <v>489</v>
      </c>
      <c r="E59" s="10" t="s">
        <v>1047</v>
      </c>
      <c r="F59" s="10" t="s">
        <v>10</v>
      </c>
      <c r="G59" s="10" t="s">
        <v>24</v>
      </c>
      <c r="H59" s="10" t="s">
        <v>21</v>
      </c>
      <c r="I59" s="8" t="s">
        <v>1056</v>
      </c>
      <c r="J59" s="23" t="str">
        <f t="shared" si="13"/>
        <v/>
      </c>
      <c r="K59" s="17" t="s">
        <v>1733</v>
      </c>
      <c r="L59" s="17" t="s">
        <v>1733</v>
      </c>
      <c r="M59" s="17" t="s">
        <v>1733</v>
      </c>
      <c r="N59" s="23" t="str">
        <f t="shared" si="14"/>
        <v/>
      </c>
      <c r="O59" s="24"/>
      <c r="P59" s="24"/>
      <c r="Q59" s="24"/>
      <c r="R59" s="24"/>
      <c r="S59" s="24"/>
      <c r="T59" s="24"/>
      <c r="U59" s="24"/>
      <c r="V59" s="17" t="s">
        <v>1733</v>
      </c>
      <c r="W59" s="17" t="s">
        <v>1733</v>
      </c>
    </row>
    <row r="60" spans="2:23" x14ac:dyDescent="0.2">
      <c r="B60" s="16" t="s">
        <v>485</v>
      </c>
      <c r="C60" s="10"/>
      <c r="D60" s="10" t="s">
        <v>489</v>
      </c>
      <c r="E60" s="10" t="s">
        <v>1047</v>
      </c>
      <c r="F60" s="10" t="s">
        <v>10</v>
      </c>
      <c r="G60" s="10" t="s">
        <v>481</v>
      </c>
      <c r="H60" s="10" t="s">
        <v>21</v>
      </c>
      <c r="I60" s="8" t="s">
        <v>1057</v>
      </c>
      <c r="J60" s="23" t="str">
        <f t="shared" si="13"/>
        <v/>
      </c>
      <c r="K60" s="17" t="s">
        <v>1733</v>
      </c>
      <c r="L60" s="17" t="s">
        <v>1733</v>
      </c>
      <c r="M60" s="17" t="s">
        <v>1733</v>
      </c>
      <c r="N60" s="23" t="str">
        <f t="shared" si="14"/>
        <v/>
      </c>
      <c r="O60" s="24"/>
      <c r="P60" s="24"/>
      <c r="Q60" s="24"/>
      <c r="R60" s="24"/>
      <c r="S60" s="24"/>
      <c r="T60" s="24"/>
      <c r="U60" s="24"/>
      <c r="V60" s="17" t="s">
        <v>1733</v>
      </c>
      <c r="W60" s="17" t="s">
        <v>1733</v>
      </c>
    </row>
    <row r="61" spans="2:23" x14ac:dyDescent="0.2">
      <c r="B61" s="16" t="s">
        <v>483</v>
      </c>
      <c r="C61" s="10"/>
      <c r="D61" s="10" t="s">
        <v>489</v>
      </c>
      <c r="E61" s="10" t="s">
        <v>1047</v>
      </c>
      <c r="F61" s="10" t="s">
        <v>10</v>
      </c>
      <c r="G61" s="10" t="s">
        <v>483</v>
      </c>
      <c r="H61" s="10" t="s">
        <v>21</v>
      </c>
      <c r="I61" s="8" t="s">
        <v>1058</v>
      </c>
      <c r="J61" s="23" t="str">
        <f t="shared" si="13"/>
        <v/>
      </c>
      <c r="K61" s="17" t="s">
        <v>1733</v>
      </c>
      <c r="L61" s="17" t="s">
        <v>1733</v>
      </c>
      <c r="M61" s="17" t="s">
        <v>1733</v>
      </c>
      <c r="N61" s="23" t="str">
        <f t="shared" si="14"/>
        <v/>
      </c>
      <c r="O61" s="24"/>
      <c r="P61" s="24"/>
      <c r="Q61" s="24"/>
      <c r="R61" s="24"/>
      <c r="S61" s="24"/>
      <c r="T61" s="24"/>
      <c r="U61" s="24"/>
      <c r="V61" s="17" t="s">
        <v>1733</v>
      </c>
      <c r="W61" s="17" t="s">
        <v>1733</v>
      </c>
    </row>
    <row r="62" spans="2:23" x14ac:dyDescent="0.2">
      <c r="B62" s="18" t="s">
        <v>508</v>
      </c>
      <c r="C62" s="10" t="s">
        <v>489</v>
      </c>
      <c r="D62" s="10" t="s">
        <v>1047</v>
      </c>
      <c r="E62" s="10" t="s">
        <v>10</v>
      </c>
      <c r="F62" s="10" t="s">
        <v>483</v>
      </c>
      <c r="G62" s="10" t="s">
        <v>509</v>
      </c>
      <c r="H62" s="10" t="s">
        <v>21</v>
      </c>
      <c r="I62" s="8" t="s">
        <v>1059</v>
      </c>
      <c r="J62" s="23" t="str">
        <f t="shared" si="13"/>
        <v/>
      </c>
      <c r="K62" s="17" t="s">
        <v>1733</v>
      </c>
      <c r="L62" s="17" t="s">
        <v>1733</v>
      </c>
      <c r="M62" s="17" t="s">
        <v>1733</v>
      </c>
      <c r="N62" s="23" t="str">
        <f t="shared" si="14"/>
        <v/>
      </c>
      <c r="O62" s="24"/>
      <c r="P62" s="24"/>
      <c r="Q62" s="24"/>
      <c r="R62" s="24"/>
      <c r="S62" s="24"/>
      <c r="T62" s="24"/>
      <c r="U62" s="24"/>
      <c r="V62" s="17" t="s">
        <v>1733</v>
      </c>
      <c r="W62" s="17" t="s">
        <v>1733</v>
      </c>
    </row>
    <row r="63" spans="2:23" x14ac:dyDescent="0.2">
      <c r="B63" s="18" t="s">
        <v>1034</v>
      </c>
      <c r="C63" s="10" t="s">
        <v>489</v>
      </c>
      <c r="D63" s="10" t="s">
        <v>1047</v>
      </c>
      <c r="E63" s="10" t="s">
        <v>10</v>
      </c>
      <c r="F63" s="10" t="s">
        <v>483</v>
      </c>
      <c r="G63" s="10" t="s">
        <v>817</v>
      </c>
      <c r="H63" s="10" t="s">
        <v>21</v>
      </c>
      <c r="I63" s="8" t="s">
        <v>1060</v>
      </c>
      <c r="J63" s="23" t="str">
        <f t="shared" si="13"/>
        <v/>
      </c>
      <c r="K63" s="17" t="s">
        <v>1733</v>
      </c>
      <c r="L63" s="17" t="s">
        <v>1733</v>
      </c>
      <c r="M63" s="17" t="s">
        <v>1733</v>
      </c>
      <c r="N63" s="23" t="str">
        <f t="shared" si="14"/>
        <v/>
      </c>
      <c r="O63" s="24"/>
      <c r="P63" s="24"/>
      <c r="Q63" s="24"/>
      <c r="R63" s="24"/>
      <c r="S63" s="24"/>
      <c r="T63" s="24"/>
      <c r="U63" s="24"/>
      <c r="V63" s="17" t="s">
        <v>1733</v>
      </c>
      <c r="W63" s="17" t="s">
        <v>1733</v>
      </c>
    </row>
    <row r="64" spans="2:23" x14ac:dyDescent="0.2">
      <c r="B64" s="16" t="s">
        <v>486</v>
      </c>
      <c r="C64" s="10"/>
      <c r="D64" s="10" t="s">
        <v>489</v>
      </c>
      <c r="E64" s="10" t="s">
        <v>1047</v>
      </c>
      <c r="F64" s="10" t="s">
        <v>10</v>
      </c>
      <c r="G64" s="10" t="s">
        <v>486</v>
      </c>
      <c r="H64" s="10" t="s">
        <v>21</v>
      </c>
      <c r="I64" s="8" t="s">
        <v>1061</v>
      </c>
      <c r="J64" s="23" t="str">
        <f t="shared" si="13"/>
        <v/>
      </c>
      <c r="K64" s="17" t="s">
        <v>1733</v>
      </c>
      <c r="L64" s="17" t="s">
        <v>1733</v>
      </c>
      <c r="M64" s="17" t="s">
        <v>1733</v>
      </c>
      <c r="N64" s="23" t="str">
        <f t="shared" si="14"/>
        <v/>
      </c>
      <c r="O64" s="24"/>
      <c r="P64" s="24"/>
      <c r="Q64" s="24"/>
      <c r="R64" s="24"/>
      <c r="S64" s="24"/>
      <c r="T64" s="24"/>
      <c r="U64" s="24"/>
      <c r="V64" s="17" t="s">
        <v>1733</v>
      </c>
      <c r="W64" s="17" t="s">
        <v>1733</v>
      </c>
    </row>
    <row r="65" spans="2:23" x14ac:dyDescent="0.2">
      <c r="B65" s="18" t="s">
        <v>1035</v>
      </c>
      <c r="C65" s="10" t="s">
        <v>489</v>
      </c>
      <c r="D65" s="10" t="s">
        <v>1047</v>
      </c>
      <c r="E65" s="10" t="s">
        <v>10</v>
      </c>
      <c r="F65" s="10" t="s">
        <v>486</v>
      </c>
      <c r="G65" s="10" t="s">
        <v>816</v>
      </c>
      <c r="H65" s="10" t="s">
        <v>21</v>
      </c>
      <c r="I65" s="8" t="s">
        <v>1062</v>
      </c>
      <c r="J65" s="23" t="str">
        <f t="shared" si="13"/>
        <v/>
      </c>
      <c r="K65" s="17" t="s">
        <v>1733</v>
      </c>
      <c r="L65" s="17" t="s">
        <v>1733</v>
      </c>
      <c r="M65" s="17" t="s">
        <v>1733</v>
      </c>
      <c r="N65" s="23" t="str">
        <f t="shared" si="14"/>
        <v/>
      </c>
      <c r="O65" s="24"/>
      <c r="P65" s="24"/>
      <c r="Q65" s="24"/>
      <c r="R65" s="24"/>
      <c r="S65" s="24"/>
      <c r="T65" s="24"/>
      <c r="U65" s="24"/>
      <c r="V65" s="17" t="s">
        <v>1733</v>
      </c>
      <c r="W65" s="17" t="s">
        <v>1733</v>
      </c>
    </row>
    <row r="66" spans="2:23" x14ac:dyDescent="0.2">
      <c r="B66" s="18" t="s">
        <v>542</v>
      </c>
      <c r="C66" s="10" t="s">
        <v>489</v>
      </c>
      <c r="D66" s="10" t="s">
        <v>1047</v>
      </c>
      <c r="E66" s="10" t="s">
        <v>10</v>
      </c>
      <c r="F66" s="10" t="s">
        <v>486</v>
      </c>
      <c r="G66" s="10" t="s">
        <v>21</v>
      </c>
      <c r="H66" s="10" t="s">
        <v>543</v>
      </c>
      <c r="I66" s="8" t="s">
        <v>1063</v>
      </c>
      <c r="J66" s="23" t="str">
        <f t="shared" si="13"/>
        <v/>
      </c>
      <c r="K66" s="17" t="s">
        <v>1733</v>
      </c>
      <c r="L66" s="17" t="s">
        <v>1733</v>
      </c>
      <c r="M66" s="17" t="s">
        <v>1733</v>
      </c>
      <c r="N66" s="23" t="str">
        <f t="shared" si="14"/>
        <v/>
      </c>
      <c r="O66" s="24"/>
      <c r="P66" s="24"/>
      <c r="Q66" s="24"/>
      <c r="R66" s="24"/>
      <c r="S66" s="24"/>
      <c r="T66" s="24"/>
      <c r="U66" s="24"/>
      <c r="V66" s="17" t="s">
        <v>1733</v>
      </c>
      <c r="W66" s="17" t="s">
        <v>1733</v>
      </c>
    </row>
    <row r="67" spans="2:23" x14ac:dyDescent="0.2">
      <c r="B67" s="10" t="s">
        <v>1064</v>
      </c>
      <c r="C67" s="10"/>
      <c r="D67" s="10"/>
      <c r="E67" s="10" t="s">
        <v>1072</v>
      </c>
      <c r="F67" s="10" t="s">
        <v>522</v>
      </c>
      <c r="G67" s="10" t="s">
        <v>10</v>
      </c>
      <c r="H67" s="10" t="s">
        <v>293</v>
      </c>
      <c r="I67" s="8" t="s">
        <v>108</v>
      </c>
      <c r="J67" s="23" t="str">
        <f t="shared" ref="J67:W67" si="15">IF(SUM(J12,J31,J49)&lt;&gt;0,SUM(J12,J31,J49),"")</f>
        <v/>
      </c>
      <c r="K67" s="23" t="str">
        <f t="shared" si="15"/>
        <v/>
      </c>
      <c r="L67" s="23" t="str">
        <f t="shared" si="15"/>
        <v/>
      </c>
      <c r="M67" s="23" t="str">
        <f t="shared" si="15"/>
        <v/>
      </c>
      <c r="N67" s="23" t="str">
        <f t="shared" si="15"/>
        <v/>
      </c>
      <c r="O67" s="23" t="str">
        <f t="shared" si="15"/>
        <v/>
      </c>
      <c r="P67" s="23" t="str">
        <f t="shared" si="15"/>
        <v/>
      </c>
      <c r="Q67" s="23" t="str">
        <f t="shared" si="15"/>
        <v/>
      </c>
      <c r="R67" s="23" t="str">
        <f t="shared" si="15"/>
        <v/>
      </c>
      <c r="S67" s="23" t="str">
        <f t="shared" si="15"/>
        <v/>
      </c>
      <c r="T67" s="23" t="str">
        <f t="shared" si="15"/>
        <v/>
      </c>
      <c r="U67" s="23" t="str">
        <f t="shared" si="15"/>
        <v/>
      </c>
      <c r="V67" s="23" t="str">
        <f t="shared" si="15"/>
        <v/>
      </c>
      <c r="W67" s="23" t="str">
        <f t="shared" si="15"/>
        <v/>
      </c>
    </row>
    <row r="68" spans="2:23" x14ac:dyDescent="0.2">
      <c r="B68" s="10" t="s">
        <v>1065</v>
      </c>
      <c r="C68" s="10"/>
      <c r="D68" s="10"/>
      <c r="E68" s="10" t="s">
        <v>494</v>
      </c>
      <c r="F68" s="10" t="s">
        <v>117</v>
      </c>
      <c r="G68" s="10" t="s">
        <v>10</v>
      </c>
      <c r="H68" s="10" t="s">
        <v>293</v>
      </c>
      <c r="I68" s="8" t="s">
        <v>998</v>
      </c>
      <c r="J68" s="23" t="str">
        <f>IF(SUM(K68,N68)&lt;&gt;0,SUM(K68,N68),"")</f>
        <v/>
      </c>
      <c r="K68" s="24"/>
      <c r="L68" s="24"/>
      <c r="M68" s="24"/>
      <c r="N68" s="23" t="str">
        <f>IF(SUM(O68:U68)&lt;&gt;0,SUM(O68:U68),"")</f>
        <v/>
      </c>
      <c r="O68" s="24"/>
      <c r="P68" s="24"/>
      <c r="Q68" s="24"/>
      <c r="R68" s="24"/>
      <c r="S68" s="24"/>
      <c r="T68" s="24"/>
      <c r="U68" s="24"/>
      <c r="V68" s="24"/>
      <c r="W68" s="24"/>
    </row>
    <row r="69" spans="2:23" x14ac:dyDescent="0.2">
      <c r="B69" s="10" t="s">
        <v>992</v>
      </c>
      <c r="C69" s="10"/>
      <c r="D69" s="10"/>
      <c r="E69" s="10" t="s">
        <v>9</v>
      </c>
      <c r="F69" s="10" t="s">
        <v>122</v>
      </c>
      <c r="G69" s="10" t="s">
        <v>160</v>
      </c>
      <c r="H69" s="10" t="s">
        <v>145</v>
      </c>
      <c r="I69" s="8" t="s">
        <v>405</v>
      </c>
      <c r="J69" s="23" t="str">
        <f>IF(SUM(J70,J77,J84)&lt;&gt;0,SUM(J70,J77,J84),"")</f>
        <v/>
      </c>
      <c r="K69" s="23" t="str">
        <f>IF(SUM(K70,K77,K84)&lt;&gt;0,SUM(K70,K77,K84),"")</f>
        <v/>
      </c>
      <c r="L69" s="23" t="str">
        <f>IF(SUM(L70,L77,L84)&lt;&gt;0,SUM(L70,L77,L84),"")</f>
        <v/>
      </c>
      <c r="M69" s="23" t="str">
        <f>IF(SUM(M70,M77,M84)&lt;&gt;0,SUM(M70,M77,M84),"")</f>
        <v/>
      </c>
      <c r="N69" s="23" t="str">
        <f>IF(SUM(N70,N77,N84)&lt;&gt;0,SUM(N70,N77,N84),"")</f>
        <v/>
      </c>
      <c r="O69" s="17" t="s">
        <v>1733</v>
      </c>
      <c r="P69" s="17" t="s">
        <v>1733</v>
      </c>
      <c r="Q69" s="17" t="s">
        <v>1733</v>
      </c>
      <c r="R69" s="17" t="s">
        <v>1733</v>
      </c>
      <c r="S69" s="17" t="s">
        <v>1733</v>
      </c>
      <c r="T69" s="17" t="s">
        <v>1733</v>
      </c>
      <c r="U69" s="17" t="s">
        <v>1733</v>
      </c>
      <c r="V69" s="23" t="str">
        <f>IF(SUM(V70,V77,V84)&lt;&gt;0,SUM(V70,V77,V84),"")</f>
        <v/>
      </c>
      <c r="W69" s="23" t="str">
        <f>IF(SUM(W70,W77,W84)&lt;&gt;0,SUM(W70,W77,W84),"")</f>
        <v/>
      </c>
    </row>
    <row r="70" spans="2:23" x14ac:dyDescent="0.2">
      <c r="B70" s="15" t="s">
        <v>653</v>
      </c>
      <c r="C70" s="10"/>
      <c r="D70" s="10"/>
      <c r="E70" s="10" t="s">
        <v>9</v>
      </c>
      <c r="F70" s="10" t="s">
        <v>122</v>
      </c>
      <c r="G70" s="10" t="s">
        <v>653</v>
      </c>
      <c r="H70" s="10" t="s">
        <v>145</v>
      </c>
      <c r="I70" s="8" t="s">
        <v>110</v>
      </c>
      <c r="J70" s="23" t="str">
        <f>IF(SUM(J71:J76)&lt;&gt;0,SUM(J71:J76),"")</f>
        <v/>
      </c>
      <c r="K70" s="23" t="str">
        <f>IF(SUM(K71:K76)&lt;&gt;0,SUM(K71:K76),"")</f>
        <v/>
      </c>
      <c r="L70" s="23" t="str">
        <f>IF(SUM(L71:L76)&lt;&gt;0,SUM(L71:L76),"")</f>
        <v/>
      </c>
      <c r="M70" s="23" t="str">
        <f>IF(SUM(M71:M76)&lt;&gt;0,SUM(M71:M76),"")</f>
        <v/>
      </c>
      <c r="N70" s="23" t="str">
        <f>IF(SUM(N71:N76)&lt;&gt;0,SUM(N71:N76),"")</f>
        <v/>
      </c>
      <c r="O70" s="17" t="s">
        <v>1733</v>
      </c>
      <c r="P70" s="17" t="s">
        <v>1733</v>
      </c>
      <c r="Q70" s="17" t="s">
        <v>1733</v>
      </c>
      <c r="R70" s="17" t="s">
        <v>1733</v>
      </c>
      <c r="S70" s="17" t="s">
        <v>1733</v>
      </c>
      <c r="T70" s="17" t="s">
        <v>1733</v>
      </c>
      <c r="U70" s="17" t="s">
        <v>1733</v>
      </c>
      <c r="V70" s="23" t="str">
        <f>IF(SUM(V71:V76)&lt;&gt;0,SUM(V71:V76),"")</f>
        <v/>
      </c>
      <c r="W70" s="23" t="str">
        <f>IF(SUM(W71:W76)&lt;&gt;0,SUM(W71:W76),"")</f>
        <v/>
      </c>
    </row>
    <row r="71" spans="2:23" x14ac:dyDescent="0.2">
      <c r="B71" s="16" t="s">
        <v>19</v>
      </c>
      <c r="C71" s="10"/>
      <c r="D71" s="10" t="s">
        <v>9</v>
      </c>
      <c r="E71" s="10" t="s">
        <v>122</v>
      </c>
      <c r="F71" s="10" t="s">
        <v>19</v>
      </c>
      <c r="G71" s="10" t="s">
        <v>653</v>
      </c>
      <c r="H71" s="10" t="s">
        <v>145</v>
      </c>
      <c r="I71" s="8" t="s">
        <v>112</v>
      </c>
      <c r="J71" s="23" t="str">
        <f t="shared" ref="J71:J76" si="16">IF(SUM(K71,N71)&lt;&gt;0,SUM(K71,N71),"")</f>
        <v/>
      </c>
      <c r="K71" s="24"/>
      <c r="L71" s="24"/>
      <c r="M71" s="24"/>
      <c r="N71" s="24"/>
      <c r="O71" s="17" t="s">
        <v>1733</v>
      </c>
      <c r="P71" s="17" t="s">
        <v>1733</v>
      </c>
      <c r="Q71" s="17" t="s">
        <v>1733</v>
      </c>
      <c r="R71" s="17" t="s">
        <v>1733</v>
      </c>
      <c r="S71" s="17" t="s">
        <v>1733</v>
      </c>
      <c r="T71" s="17" t="s">
        <v>1733</v>
      </c>
      <c r="U71" s="17" t="s">
        <v>1733</v>
      </c>
      <c r="V71" s="24"/>
      <c r="W71" s="24"/>
    </row>
    <row r="72" spans="2:23" x14ac:dyDescent="0.2">
      <c r="B72" s="16" t="s">
        <v>484</v>
      </c>
      <c r="C72" s="10"/>
      <c r="D72" s="10" t="s">
        <v>9</v>
      </c>
      <c r="E72" s="10" t="s">
        <v>122</v>
      </c>
      <c r="F72" s="10" t="s">
        <v>484</v>
      </c>
      <c r="G72" s="10" t="s">
        <v>653</v>
      </c>
      <c r="H72" s="10" t="s">
        <v>145</v>
      </c>
      <c r="I72" s="8" t="s">
        <v>115</v>
      </c>
      <c r="J72" s="23" t="str">
        <f t="shared" si="16"/>
        <v/>
      </c>
      <c r="K72" s="24"/>
      <c r="L72" s="24"/>
      <c r="M72" s="24"/>
      <c r="N72" s="24"/>
      <c r="O72" s="17" t="s">
        <v>1733</v>
      </c>
      <c r="P72" s="17" t="s">
        <v>1733</v>
      </c>
      <c r="Q72" s="17" t="s">
        <v>1733</v>
      </c>
      <c r="R72" s="17" t="s">
        <v>1733</v>
      </c>
      <c r="S72" s="17" t="s">
        <v>1733</v>
      </c>
      <c r="T72" s="17" t="s">
        <v>1733</v>
      </c>
      <c r="U72" s="17" t="s">
        <v>1733</v>
      </c>
      <c r="V72" s="24"/>
      <c r="W72" s="24"/>
    </row>
    <row r="73" spans="2:23" x14ac:dyDescent="0.2">
      <c r="B73" s="16" t="s">
        <v>24</v>
      </c>
      <c r="C73" s="10"/>
      <c r="D73" s="10" t="s">
        <v>9</v>
      </c>
      <c r="E73" s="10" t="s">
        <v>122</v>
      </c>
      <c r="F73" s="10" t="s">
        <v>24</v>
      </c>
      <c r="G73" s="10" t="s">
        <v>653</v>
      </c>
      <c r="H73" s="10" t="s">
        <v>145</v>
      </c>
      <c r="I73" s="8" t="s">
        <v>118</v>
      </c>
      <c r="J73" s="23" t="str">
        <f t="shared" si="16"/>
        <v/>
      </c>
      <c r="K73" s="24"/>
      <c r="L73" s="24"/>
      <c r="M73" s="24"/>
      <c r="N73" s="24"/>
      <c r="O73" s="17" t="s">
        <v>1733</v>
      </c>
      <c r="P73" s="17" t="s">
        <v>1733</v>
      </c>
      <c r="Q73" s="17" t="s">
        <v>1733</v>
      </c>
      <c r="R73" s="17" t="s">
        <v>1733</v>
      </c>
      <c r="S73" s="17" t="s">
        <v>1733</v>
      </c>
      <c r="T73" s="17" t="s">
        <v>1733</v>
      </c>
      <c r="U73" s="17" t="s">
        <v>1733</v>
      </c>
      <c r="V73" s="24"/>
      <c r="W73" s="24"/>
    </row>
    <row r="74" spans="2:23" x14ac:dyDescent="0.2">
      <c r="B74" s="16" t="s">
        <v>485</v>
      </c>
      <c r="C74" s="10"/>
      <c r="D74" s="10" t="s">
        <v>9</v>
      </c>
      <c r="E74" s="10" t="s">
        <v>122</v>
      </c>
      <c r="F74" s="10" t="s">
        <v>481</v>
      </c>
      <c r="G74" s="10" t="s">
        <v>653</v>
      </c>
      <c r="H74" s="10" t="s">
        <v>145</v>
      </c>
      <c r="I74" s="8" t="s">
        <v>13</v>
      </c>
      <c r="J74" s="23" t="str">
        <f t="shared" si="16"/>
        <v/>
      </c>
      <c r="K74" s="24"/>
      <c r="L74" s="24"/>
      <c r="M74" s="24"/>
      <c r="N74" s="24"/>
      <c r="O74" s="17" t="s">
        <v>1733</v>
      </c>
      <c r="P74" s="17" t="s">
        <v>1733</v>
      </c>
      <c r="Q74" s="17" t="s">
        <v>1733</v>
      </c>
      <c r="R74" s="17" t="s">
        <v>1733</v>
      </c>
      <c r="S74" s="17" t="s">
        <v>1733</v>
      </c>
      <c r="T74" s="17" t="s">
        <v>1733</v>
      </c>
      <c r="U74" s="17" t="s">
        <v>1733</v>
      </c>
      <c r="V74" s="24"/>
      <c r="W74" s="24"/>
    </row>
    <row r="75" spans="2:23" x14ac:dyDescent="0.2">
      <c r="B75" s="16" t="s">
        <v>483</v>
      </c>
      <c r="C75" s="10"/>
      <c r="D75" s="10" t="s">
        <v>9</v>
      </c>
      <c r="E75" s="10" t="s">
        <v>122</v>
      </c>
      <c r="F75" s="10" t="s">
        <v>483</v>
      </c>
      <c r="G75" s="10" t="s">
        <v>653</v>
      </c>
      <c r="H75" s="10" t="s">
        <v>145</v>
      </c>
      <c r="I75" s="8" t="s">
        <v>74</v>
      </c>
      <c r="J75" s="23" t="str">
        <f t="shared" si="16"/>
        <v/>
      </c>
      <c r="K75" s="24"/>
      <c r="L75" s="24"/>
      <c r="M75" s="24"/>
      <c r="N75" s="24"/>
      <c r="O75" s="17" t="s">
        <v>1733</v>
      </c>
      <c r="P75" s="17" t="s">
        <v>1733</v>
      </c>
      <c r="Q75" s="17" t="s">
        <v>1733</v>
      </c>
      <c r="R75" s="17" t="s">
        <v>1733</v>
      </c>
      <c r="S75" s="17" t="s">
        <v>1733</v>
      </c>
      <c r="T75" s="17" t="s">
        <v>1733</v>
      </c>
      <c r="U75" s="17" t="s">
        <v>1733</v>
      </c>
      <c r="V75" s="24"/>
      <c r="W75" s="24"/>
    </row>
    <row r="76" spans="2:23" x14ac:dyDescent="0.2">
      <c r="B76" s="16" t="s">
        <v>486</v>
      </c>
      <c r="C76" s="10"/>
      <c r="D76" s="10" t="s">
        <v>9</v>
      </c>
      <c r="E76" s="10" t="s">
        <v>122</v>
      </c>
      <c r="F76" s="10" t="s">
        <v>486</v>
      </c>
      <c r="G76" s="10" t="s">
        <v>653</v>
      </c>
      <c r="H76" s="10" t="s">
        <v>145</v>
      </c>
      <c r="I76" s="8" t="s">
        <v>364</v>
      </c>
      <c r="J76" s="23" t="str">
        <f t="shared" si="16"/>
        <v/>
      </c>
      <c r="K76" s="24"/>
      <c r="L76" s="24"/>
      <c r="M76" s="24"/>
      <c r="N76" s="24"/>
      <c r="O76" s="17" t="s">
        <v>1733</v>
      </c>
      <c r="P76" s="17" t="s">
        <v>1733</v>
      </c>
      <c r="Q76" s="17" t="s">
        <v>1733</v>
      </c>
      <c r="R76" s="17" t="s">
        <v>1733</v>
      </c>
      <c r="S76" s="17" t="s">
        <v>1733</v>
      </c>
      <c r="T76" s="17" t="s">
        <v>1733</v>
      </c>
      <c r="U76" s="17" t="s">
        <v>1733</v>
      </c>
      <c r="V76" s="24"/>
      <c r="W76" s="24"/>
    </row>
    <row r="77" spans="2:23" x14ac:dyDescent="0.2">
      <c r="B77" s="15" t="s">
        <v>654</v>
      </c>
      <c r="C77" s="10"/>
      <c r="D77" s="10"/>
      <c r="E77" s="10" t="s">
        <v>9</v>
      </c>
      <c r="F77" s="10" t="s">
        <v>122</v>
      </c>
      <c r="G77" s="10" t="s">
        <v>654</v>
      </c>
      <c r="H77" s="10" t="s">
        <v>145</v>
      </c>
      <c r="I77" s="8" t="s">
        <v>366</v>
      </c>
      <c r="J77" s="23" t="str">
        <f>IF(SUM(J78:J83)&lt;&gt;0,SUM(J78:J83),"")</f>
        <v/>
      </c>
      <c r="K77" s="23" t="str">
        <f>IF(SUM(K78:K83)&lt;&gt;0,SUM(K78:K83),"")</f>
        <v/>
      </c>
      <c r="L77" s="23" t="str">
        <f>IF(SUM(L78:L83)&lt;&gt;0,SUM(L78:L83),"")</f>
        <v/>
      </c>
      <c r="M77" s="23" t="str">
        <f>IF(SUM(M78:M83)&lt;&gt;0,SUM(M78:M83),"")</f>
        <v/>
      </c>
      <c r="N77" s="23" t="str">
        <f>IF(SUM(N78:N83)&lt;&gt;0,SUM(N78:N83),"")</f>
        <v/>
      </c>
      <c r="O77" s="17" t="s">
        <v>1733</v>
      </c>
      <c r="P77" s="17" t="s">
        <v>1733</v>
      </c>
      <c r="Q77" s="17" t="s">
        <v>1733</v>
      </c>
      <c r="R77" s="17" t="s">
        <v>1733</v>
      </c>
      <c r="S77" s="17" t="s">
        <v>1733</v>
      </c>
      <c r="T77" s="17" t="s">
        <v>1733</v>
      </c>
      <c r="U77" s="17" t="s">
        <v>1733</v>
      </c>
      <c r="V77" s="23" t="str">
        <f>IF(SUM(V78:V83)&lt;&gt;0,SUM(V78:V83),"")</f>
        <v/>
      </c>
      <c r="W77" s="23" t="str">
        <f>IF(SUM(W78:W83)&lt;&gt;0,SUM(W78:W83),"")</f>
        <v/>
      </c>
    </row>
    <row r="78" spans="2:23" x14ac:dyDescent="0.2">
      <c r="B78" s="16" t="s">
        <v>19</v>
      </c>
      <c r="C78" s="10"/>
      <c r="D78" s="10" t="s">
        <v>9</v>
      </c>
      <c r="E78" s="10" t="s">
        <v>122</v>
      </c>
      <c r="F78" s="10" t="s">
        <v>19</v>
      </c>
      <c r="G78" s="10" t="s">
        <v>654</v>
      </c>
      <c r="H78" s="10" t="s">
        <v>145</v>
      </c>
      <c r="I78" s="8" t="s">
        <v>370</v>
      </c>
      <c r="J78" s="23" t="str">
        <f t="shared" ref="J78:J83" si="17">IF(SUM(K78,N78)&lt;&gt;0,SUM(K78,N78),"")</f>
        <v/>
      </c>
      <c r="K78" s="24"/>
      <c r="L78" s="24"/>
      <c r="M78" s="24"/>
      <c r="N78" s="24"/>
      <c r="O78" s="17" t="s">
        <v>1733</v>
      </c>
      <c r="P78" s="17" t="s">
        <v>1733</v>
      </c>
      <c r="Q78" s="17" t="s">
        <v>1733</v>
      </c>
      <c r="R78" s="17" t="s">
        <v>1733</v>
      </c>
      <c r="S78" s="17" t="s">
        <v>1733</v>
      </c>
      <c r="T78" s="17" t="s">
        <v>1733</v>
      </c>
      <c r="U78" s="17" t="s">
        <v>1733</v>
      </c>
      <c r="V78" s="24"/>
      <c r="W78" s="24"/>
    </row>
    <row r="79" spans="2:23" x14ac:dyDescent="0.2">
      <c r="B79" s="16" t="s">
        <v>484</v>
      </c>
      <c r="C79" s="10"/>
      <c r="D79" s="10" t="s">
        <v>9</v>
      </c>
      <c r="E79" s="10" t="s">
        <v>122</v>
      </c>
      <c r="F79" s="10" t="s">
        <v>484</v>
      </c>
      <c r="G79" s="10" t="s">
        <v>654</v>
      </c>
      <c r="H79" s="10" t="s">
        <v>145</v>
      </c>
      <c r="I79" s="8" t="s">
        <v>378</v>
      </c>
      <c r="J79" s="23" t="str">
        <f t="shared" si="17"/>
        <v/>
      </c>
      <c r="K79" s="24"/>
      <c r="L79" s="24"/>
      <c r="M79" s="24"/>
      <c r="N79" s="24"/>
      <c r="O79" s="17" t="s">
        <v>1733</v>
      </c>
      <c r="P79" s="17" t="s">
        <v>1733</v>
      </c>
      <c r="Q79" s="17" t="s">
        <v>1733</v>
      </c>
      <c r="R79" s="17" t="s">
        <v>1733</v>
      </c>
      <c r="S79" s="17" t="s">
        <v>1733</v>
      </c>
      <c r="T79" s="17" t="s">
        <v>1733</v>
      </c>
      <c r="U79" s="17" t="s">
        <v>1733</v>
      </c>
      <c r="V79" s="24"/>
      <c r="W79" s="24"/>
    </row>
    <row r="80" spans="2:23" x14ac:dyDescent="0.2">
      <c r="B80" s="16" t="s">
        <v>24</v>
      </c>
      <c r="C80" s="10"/>
      <c r="D80" s="10" t="s">
        <v>9</v>
      </c>
      <c r="E80" s="10" t="s">
        <v>122</v>
      </c>
      <c r="F80" s="10" t="s">
        <v>24</v>
      </c>
      <c r="G80" s="10" t="s">
        <v>654</v>
      </c>
      <c r="H80" s="10" t="s">
        <v>145</v>
      </c>
      <c r="I80" s="8" t="s">
        <v>384</v>
      </c>
      <c r="J80" s="23" t="str">
        <f t="shared" si="17"/>
        <v/>
      </c>
      <c r="K80" s="24"/>
      <c r="L80" s="24"/>
      <c r="M80" s="24"/>
      <c r="N80" s="24"/>
      <c r="O80" s="17" t="s">
        <v>1733</v>
      </c>
      <c r="P80" s="17" t="s">
        <v>1733</v>
      </c>
      <c r="Q80" s="17" t="s">
        <v>1733</v>
      </c>
      <c r="R80" s="17" t="s">
        <v>1733</v>
      </c>
      <c r="S80" s="17" t="s">
        <v>1733</v>
      </c>
      <c r="T80" s="17" t="s">
        <v>1733</v>
      </c>
      <c r="U80" s="17" t="s">
        <v>1733</v>
      </c>
      <c r="V80" s="24"/>
      <c r="W80" s="24"/>
    </row>
    <row r="81" spans="2:23" x14ac:dyDescent="0.2">
      <c r="B81" s="16" t="s">
        <v>485</v>
      </c>
      <c r="C81" s="10"/>
      <c r="D81" s="10" t="s">
        <v>9</v>
      </c>
      <c r="E81" s="10" t="s">
        <v>122</v>
      </c>
      <c r="F81" s="10" t="s">
        <v>481</v>
      </c>
      <c r="G81" s="10" t="s">
        <v>654</v>
      </c>
      <c r="H81" s="10" t="s">
        <v>145</v>
      </c>
      <c r="I81" s="8" t="s">
        <v>387</v>
      </c>
      <c r="J81" s="23" t="str">
        <f t="shared" si="17"/>
        <v/>
      </c>
      <c r="K81" s="24"/>
      <c r="L81" s="24"/>
      <c r="M81" s="24"/>
      <c r="N81" s="24"/>
      <c r="O81" s="17" t="s">
        <v>1733</v>
      </c>
      <c r="P81" s="17" t="s">
        <v>1733</v>
      </c>
      <c r="Q81" s="17" t="s">
        <v>1733</v>
      </c>
      <c r="R81" s="17" t="s">
        <v>1733</v>
      </c>
      <c r="S81" s="17" t="s">
        <v>1733</v>
      </c>
      <c r="T81" s="17" t="s">
        <v>1733</v>
      </c>
      <c r="U81" s="17" t="s">
        <v>1733</v>
      </c>
      <c r="V81" s="24"/>
      <c r="W81" s="24"/>
    </row>
    <row r="82" spans="2:23" x14ac:dyDescent="0.2">
      <c r="B82" s="16" t="s">
        <v>483</v>
      </c>
      <c r="C82" s="10"/>
      <c r="D82" s="10" t="s">
        <v>9</v>
      </c>
      <c r="E82" s="10" t="s">
        <v>122</v>
      </c>
      <c r="F82" s="10" t="s">
        <v>483</v>
      </c>
      <c r="G82" s="10" t="s">
        <v>654</v>
      </c>
      <c r="H82" s="10" t="s">
        <v>145</v>
      </c>
      <c r="I82" s="8" t="s">
        <v>392</v>
      </c>
      <c r="J82" s="23" t="str">
        <f t="shared" si="17"/>
        <v/>
      </c>
      <c r="K82" s="24"/>
      <c r="L82" s="24"/>
      <c r="M82" s="24"/>
      <c r="N82" s="24"/>
      <c r="O82" s="17" t="s">
        <v>1733</v>
      </c>
      <c r="P82" s="17" t="s">
        <v>1733</v>
      </c>
      <c r="Q82" s="17" t="s">
        <v>1733</v>
      </c>
      <c r="R82" s="17" t="s">
        <v>1733</v>
      </c>
      <c r="S82" s="17" t="s">
        <v>1733</v>
      </c>
      <c r="T82" s="17" t="s">
        <v>1733</v>
      </c>
      <c r="U82" s="17" t="s">
        <v>1733</v>
      </c>
      <c r="V82" s="24"/>
      <c r="W82" s="24"/>
    </row>
    <row r="83" spans="2:23" x14ac:dyDescent="0.2">
      <c r="B83" s="16" t="s">
        <v>486</v>
      </c>
      <c r="C83" s="10"/>
      <c r="D83" s="10" t="s">
        <v>9</v>
      </c>
      <c r="E83" s="10" t="s">
        <v>122</v>
      </c>
      <c r="F83" s="10" t="s">
        <v>486</v>
      </c>
      <c r="G83" s="10" t="s">
        <v>654</v>
      </c>
      <c r="H83" s="10" t="s">
        <v>145</v>
      </c>
      <c r="I83" s="8" t="s">
        <v>716</v>
      </c>
      <c r="J83" s="23" t="str">
        <f t="shared" si="17"/>
        <v/>
      </c>
      <c r="K83" s="24"/>
      <c r="L83" s="24"/>
      <c r="M83" s="24"/>
      <c r="N83" s="24"/>
      <c r="O83" s="17" t="s">
        <v>1733</v>
      </c>
      <c r="P83" s="17" t="s">
        <v>1733</v>
      </c>
      <c r="Q83" s="17" t="s">
        <v>1733</v>
      </c>
      <c r="R83" s="17" t="s">
        <v>1733</v>
      </c>
      <c r="S83" s="17" t="s">
        <v>1733</v>
      </c>
      <c r="T83" s="17" t="s">
        <v>1733</v>
      </c>
      <c r="U83" s="17" t="s">
        <v>1733</v>
      </c>
      <c r="V83" s="24"/>
      <c r="W83" s="24"/>
    </row>
    <row r="84" spans="2:23" x14ac:dyDescent="0.2">
      <c r="B84" s="15" t="s">
        <v>656</v>
      </c>
      <c r="C84" s="10"/>
      <c r="D84" s="10"/>
      <c r="E84" s="10" t="s">
        <v>9</v>
      </c>
      <c r="F84" s="10" t="s">
        <v>122</v>
      </c>
      <c r="G84" s="10" t="s">
        <v>656</v>
      </c>
      <c r="H84" s="10" t="s">
        <v>145</v>
      </c>
      <c r="I84" s="8" t="s">
        <v>718</v>
      </c>
      <c r="J84" s="23" t="str">
        <f>IF(SUM(J85:J90)&lt;&gt;0,SUM(J85:J90),"")</f>
        <v/>
      </c>
      <c r="K84" s="23" t="str">
        <f>IF(SUM(K85:K90)&lt;&gt;0,SUM(K85:K90),"")</f>
        <v/>
      </c>
      <c r="L84" s="23" t="str">
        <f>IF(SUM(L85:L90)&lt;&gt;0,SUM(L85:L90),"")</f>
        <v/>
      </c>
      <c r="M84" s="23" t="str">
        <f>IF(SUM(M85:M90)&lt;&gt;0,SUM(M85:M90),"")</f>
        <v/>
      </c>
      <c r="N84" s="23" t="str">
        <f>IF(SUM(N85:N90)&lt;&gt;0,SUM(N85:N90),"")</f>
        <v/>
      </c>
      <c r="O84" s="17" t="s">
        <v>1733</v>
      </c>
      <c r="P84" s="17" t="s">
        <v>1733</v>
      </c>
      <c r="Q84" s="17" t="s">
        <v>1733</v>
      </c>
      <c r="R84" s="17" t="s">
        <v>1733</v>
      </c>
      <c r="S84" s="17" t="s">
        <v>1733</v>
      </c>
      <c r="T84" s="17" t="s">
        <v>1733</v>
      </c>
      <c r="U84" s="17" t="s">
        <v>1733</v>
      </c>
      <c r="V84" s="23" t="str">
        <f>IF(SUM(V85:V90)&lt;&gt;0,SUM(V85:V90),"")</f>
        <v/>
      </c>
      <c r="W84" s="23" t="str">
        <f>IF(SUM(W85:W90)&lt;&gt;0,SUM(W85:W90),"")</f>
        <v/>
      </c>
    </row>
    <row r="85" spans="2:23" x14ac:dyDescent="0.2">
      <c r="B85" s="16" t="s">
        <v>19</v>
      </c>
      <c r="C85" s="10"/>
      <c r="D85" s="10" t="s">
        <v>9</v>
      </c>
      <c r="E85" s="10" t="s">
        <v>122</v>
      </c>
      <c r="F85" s="10" t="s">
        <v>19</v>
      </c>
      <c r="G85" s="10" t="s">
        <v>656</v>
      </c>
      <c r="H85" s="10" t="s">
        <v>145</v>
      </c>
      <c r="I85" s="8" t="s">
        <v>721</v>
      </c>
      <c r="J85" s="23" t="str">
        <f t="shared" ref="J85:J90" si="18">IF(SUM(K85,N85)&lt;&gt;0,SUM(K85,N85),"")</f>
        <v/>
      </c>
      <c r="K85" s="24"/>
      <c r="L85" s="24"/>
      <c r="M85" s="24"/>
      <c r="N85" s="24"/>
      <c r="O85" s="17" t="s">
        <v>1733</v>
      </c>
      <c r="P85" s="17" t="s">
        <v>1733</v>
      </c>
      <c r="Q85" s="17" t="s">
        <v>1733</v>
      </c>
      <c r="R85" s="17" t="s">
        <v>1733</v>
      </c>
      <c r="S85" s="17" t="s">
        <v>1733</v>
      </c>
      <c r="T85" s="17" t="s">
        <v>1733</v>
      </c>
      <c r="U85" s="17" t="s">
        <v>1733</v>
      </c>
      <c r="V85" s="24"/>
      <c r="W85" s="24"/>
    </row>
    <row r="86" spans="2:23" x14ac:dyDescent="0.2">
      <c r="B86" s="16" t="s">
        <v>484</v>
      </c>
      <c r="C86" s="10"/>
      <c r="D86" s="10" t="s">
        <v>9</v>
      </c>
      <c r="E86" s="10" t="s">
        <v>122</v>
      </c>
      <c r="F86" s="10" t="s">
        <v>484</v>
      </c>
      <c r="G86" s="10" t="s">
        <v>656</v>
      </c>
      <c r="H86" s="10" t="s">
        <v>145</v>
      </c>
      <c r="I86" s="8" t="s">
        <v>723</v>
      </c>
      <c r="J86" s="23" t="str">
        <f t="shared" si="18"/>
        <v/>
      </c>
      <c r="K86" s="24"/>
      <c r="L86" s="24"/>
      <c r="M86" s="24"/>
      <c r="N86" s="24"/>
      <c r="O86" s="17" t="s">
        <v>1733</v>
      </c>
      <c r="P86" s="17" t="s">
        <v>1733</v>
      </c>
      <c r="Q86" s="17" t="s">
        <v>1733</v>
      </c>
      <c r="R86" s="17" t="s">
        <v>1733</v>
      </c>
      <c r="S86" s="17" t="s">
        <v>1733</v>
      </c>
      <c r="T86" s="17" t="s">
        <v>1733</v>
      </c>
      <c r="U86" s="17" t="s">
        <v>1733</v>
      </c>
      <c r="V86" s="24"/>
      <c r="W86" s="24"/>
    </row>
    <row r="87" spans="2:23" x14ac:dyDescent="0.2">
      <c r="B87" s="16" t="s">
        <v>24</v>
      </c>
      <c r="C87" s="10"/>
      <c r="D87" s="10" t="s">
        <v>9</v>
      </c>
      <c r="E87" s="10" t="s">
        <v>122</v>
      </c>
      <c r="F87" s="10" t="s">
        <v>24</v>
      </c>
      <c r="G87" s="10" t="s">
        <v>656</v>
      </c>
      <c r="H87" s="10" t="s">
        <v>145</v>
      </c>
      <c r="I87" s="8" t="s">
        <v>398</v>
      </c>
      <c r="J87" s="23" t="str">
        <f t="shared" si="18"/>
        <v/>
      </c>
      <c r="K87" s="24"/>
      <c r="L87" s="24"/>
      <c r="M87" s="24"/>
      <c r="N87" s="24"/>
      <c r="O87" s="17" t="s">
        <v>1733</v>
      </c>
      <c r="P87" s="17" t="s">
        <v>1733</v>
      </c>
      <c r="Q87" s="17" t="s">
        <v>1733</v>
      </c>
      <c r="R87" s="17" t="s">
        <v>1733</v>
      </c>
      <c r="S87" s="17" t="s">
        <v>1733</v>
      </c>
      <c r="T87" s="17" t="s">
        <v>1733</v>
      </c>
      <c r="U87" s="17" t="s">
        <v>1733</v>
      </c>
      <c r="V87" s="24"/>
      <c r="W87" s="24"/>
    </row>
    <row r="88" spans="2:23" x14ac:dyDescent="0.2">
      <c r="B88" s="16" t="s">
        <v>485</v>
      </c>
      <c r="C88" s="10"/>
      <c r="D88" s="10" t="s">
        <v>9</v>
      </c>
      <c r="E88" s="10" t="s">
        <v>122</v>
      </c>
      <c r="F88" s="10" t="s">
        <v>481</v>
      </c>
      <c r="G88" s="10" t="s">
        <v>656</v>
      </c>
      <c r="H88" s="10" t="s">
        <v>145</v>
      </c>
      <c r="I88" s="8" t="s">
        <v>400</v>
      </c>
      <c r="J88" s="23" t="str">
        <f t="shared" si="18"/>
        <v/>
      </c>
      <c r="K88" s="24"/>
      <c r="L88" s="24"/>
      <c r="M88" s="24"/>
      <c r="N88" s="24"/>
      <c r="O88" s="17" t="s">
        <v>1733</v>
      </c>
      <c r="P88" s="17" t="s">
        <v>1733</v>
      </c>
      <c r="Q88" s="17" t="s">
        <v>1733</v>
      </c>
      <c r="R88" s="17" t="s">
        <v>1733</v>
      </c>
      <c r="S88" s="17" t="s">
        <v>1733</v>
      </c>
      <c r="T88" s="17" t="s">
        <v>1733</v>
      </c>
      <c r="U88" s="17" t="s">
        <v>1733</v>
      </c>
      <c r="V88" s="24"/>
      <c r="W88" s="24"/>
    </row>
    <row r="89" spans="2:23" x14ac:dyDescent="0.2">
      <c r="B89" s="16" t="s">
        <v>483</v>
      </c>
      <c r="C89" s="10"/>
      <c r="D89" s="10" t="s">
        <v>9</v>
      </c>
      <c r="E89" s="10" t="s">
        <v>122</v>
      </c>
      <c r="F89" s="10" t="s">
        <v>483</v>
      </c>
      <c r="G89" s="10" t="s">
        <v>656</v>
      </c>
      <c r="H89" s="10" t="s">
        <v>145</v>
      </c>
      <c r="I89" s="8" t="s">
        <v>402</v>
      </c>
      <c r="J89" s="23" t="str">
        <f t="shared" si="18"/>
        <v/>
      </c>
      <c r="K89" s="24"/>
      <c r="L89" s="24"/>
      <c r="M89" s="24"/>
      <c r="N89" s="24"/>
      <c r="O89" s="17" t="s">
        <v>1733</v>
      </c>
      <c r="P89" s="17" t="s">
        <v>1733</v>
      </c>
      <c r="Q89" s="17" t="s">
        <v>1733</v>
      </c>
      <c r="R89" s="17" t="s">
        <v>1733</v>
      </c>
      <c r="S89" s="17" t="s">
        <v>1733</v>
      </c>
      <c r="T89" s="17" t="s">
        <v>1733</v>
      </c>
      <c r="U89" s="17" t="s">
        <v>1733</v>
      </c>
      <c r="V89" s="24"/>
      <c r="W89" s="24"/>
    </row>
    <row r="90" spans="2:23" x14ac:dyDescent="0.2">
      <c r="B90" s="16" t="s">
        <v>486</v>
      </c>
      <c r="C90" s="10"/>
      <c r="D90" s="10" t="s">
        <v>9</v>
      </c>
      <c r="E90" s="10" t="s">
        <v>122</v>
      </c>
      <c r="F90" s="10" t="s">
        <v>486</v>
      </c>
      <c r="G90" s="10" t="s">
        <v>656</v>
      </c>
      <c r="H90" s="10" t="s">
        <v>145</v>
      </c>
      <c r="I90" s="8" t="s">
        <v>404</v>
      </c>
      <c r="J90" s="23" t="str">
        <f t="shared" si="18"/>
        <v/>
      </c>
      <c r="K90" s="24"/>
      <c r="L90" s="24"/>
      <c r="M90" s="24"/>
      <c r="N90" s="24"/>
      <c r="O90" s="17" t="s">
        <v>1733</v>
      </c>
      <c r="P90" s="17" t="s">
        <v>1733</v>
      </c>
      <c r="Q90" s="17" t="s">
        <v>1733</v>
      </c>
      <c r="R90" s="17" t="s">
        <v>1733</v>
      </c>
      <c r="S90" s="17" t="s">
        <v>1733</v>
      </c>
      <c r="T90" s="17" t="s">
        <v>1733</v>
      </c>
      <c r="U90" s="17" t="s">
        <v>1733</v>
      </c>
      <c r="V90" s="24"/>
      <c r="W90" s="24"/>
    </row>
  </sheetData>
  <printOptions gridLines="1" gridLinesSet="0"/>
  <pageMargins left="0" right="0" top="0" bottom="0" header="0" footer="0"/>
  <pageSetup paperSize="9" fitToHeight="0" orientation="portrait"/>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1">
    <tabColor indexed="23"/>
  </sheetPr>
  <dimension ref="A1:K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1073</v>
      </c>
      <c r="F1" s="12" t="s">
        <v>1734</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33.75" x14ac:dyDescent="0.25">
      <c r="J8" s="6" t="s">
        <v>1075</v>
      </c>
      <c r="K8" s="6" t="s">
        <v>1076</v>
      </c>
    </row>
    <row r="9" spans="1:11" hidden="1" x14ac:dyDescent="0.2">
      <c r="J9" s="10" t="s">
        <v>658</v>
      </c>
      <c r="K9" s="10" t="s">
        <v>658</v>
      </c>
    </row>
    <row r="10" spans="1:11" hidden="1" x14ac:dyDescent="0.2">
      <c r="J10" s="10" t="s">
        <v>1018</v>
      </c>
      <c r="K10" s="10" t="s">
        <v>490</v>
      </c>
    </row>
    <row r="11" spans="1:11" x14ac:dyDescent="0.2">
      <c r="I11" s="7" t="s">
        <v>1732</v>
      </c>
      <c r="J11" s="8" t="s">
        <v>245</v>
      </c>
      <c r="K11" s="8" t="s">
        <v>158</v>
      </c>
    </row>
    <row r="12" spans="1:11" x14ac:dyDescent="0.2">
      <c r="B12" s="10" t="s">
        <v>1029</v>
      </c>
      <c r="C12" s="10"/>
      <c r="D12" s="10"/>
      <c r="E12" s="10" t="s">
        <v>1030</v>
      </c>
      <c r="F12" s="10" t="s">
        <v>10</v>
      </c>
      <c r="G12" s="10" t="s">
        <v>661</v>
      </c>
      <c r="H12" s="10" t="s">
        <v>293</v>
      </c>
      <c r="I12" s="8" t="s">
        <v>151</v>
      </c>
      <c r="J12" s="23" t="str">
        <f>IF(SUM(J13,J14,J20)&lt;&gt;0,SUM(J13,J14,J20),"")</f>
        <v/>
      </c>
      <c r="K12" s="23" t="str">
        <f>IF(SUM(K13,K14,K20)&lt;&gt;0,SUM(K13,K14,K20),"")</f>
        <v/>
      </c>
    </row>
    <row r="13" spans="1:11" x14ac:dyDescent="0.2">
      <c r="B13" s="15" t="s">
        <v>1031</v>
      </c>
      <c r="C13" s="10" t="s">
        <v>15</v>
      </c>
      <c r="D13" s="10" t="s">
        <v>10</v>
      </c>
      <c r="E13" s="10" t="s">
        <v>1032</v>
      </c>
      <c r="F13" s="10" t="s">
        <v>20</v>
      </c>
      <c r="G13" s="10" t="s">
        <v>661</v>
      </c>
      <c r="H13" s="10" t="s">
        <v>21</v>
      </c>
      <c r="I13" s="8" t="s">
        <v>478</v>
      </c>
      <c r="J13" s="24"/>
      <c r="K13" s="24"/>
    </row>
    <row r="14" spans="1:11" x14ac:dyDescent="0.2">
      <c r="B14" s="15" t="s">
        <v>33</v>
      </c>
      <c r="C14" s="10"/>
      <c r="D14" s="10"/>
      <c r="E14" s="10" t="s">
        <v>1030</v>
      </c>
      <c r="F14" s="10" t="s">
        <v>10</v>
      </c>
      <c r="G14" s="10" t="s">
        <v>661</v>
      </c>
      <c r="H14" s="10" t="s">
        <v>33</v>
      </c>
      <c r="I14" s="8" t="s">
        <v>2</v>
      </c>
      <c r="J14" s="23" t="str">
        <f>IF(SUM(J15:J19)&lt;&gt;0,SUM(J15:J19),"")</f>
        <v/>
      </c>
      <c r="K14" s="23" t="str">
        <f>IF(SUM(K15:K19)&lt;&gt;0,SUM(K15:K19),"")</f>
        <v/>
      </c>
    </row>
    <row r="15" spans="1:11" x14ac:dyDescent="0.2">
      <c r="B15" s="16" t="s">
        <v>19</v>
      </c>
      <c r="C15" s="10"/>
      <c r="D15" s="10" t="s">
        <v>1030</v>
      </c>
      <c r="E15" s="10" t="s">
        <v>10</v>
      </c>
      <c r="F15" s="10" t="s">
        <v>19</v>
      </c>
      <c r="G15" s="10" t="s">
        <v>661</v>
      </c>
      <c r="H15" s="10" t="s">
        <v>33</v>
      </c>
      <c r="I15" s="8" t="s">
        <v>7</v>
      </c>
      <c r="J15" s="24"/>
      <c r="K15" s="24"/>
    </row>
    <row r="16" spans="1:11" x14ac:dyDescent="0.2">
      <c r="B16" s="16" t="s">
        <v>484</v>
      </c>
      <c r="C16" s="10"/>
      <c r="D16" s="10" t="s">
        <v>1030</v>
      </c>
      <c r="E16" s="10" t="s">
        <v>10</v>
      </c>
      <c r="F16" s="10" t="s">
        <v>484</v>
      </c>
      <c r="G16" s="10" t="s">
        <v>661</v>
      </c>
      <c r="H16" s="10" t="s">
        <v>33</v>
      </c>
      <c r="I16" s="8" t="s">
        <v>22</v>
      </c>
      <c r="J16" s="24"/>
      <c r="K16" s="24"/>
    </row>
    <row r="17" spans="2:11" x14ac:dyDescent="0.2">
      <c r="B17" s="16" t="s">
        <v>24</v>
      </c>
      <c r="C17" s="10"/>
      <c r="D17" s="10" t="s">
        <v>1030</v>
      </c>
      <c r="E17" s="10" t="s">
        <v>10</v>
      </c>
      <c r="F17" s="10" t="s">
        <v>24</v>
      </c>
      <c r="G17" s="10" t="s">
        <v>661</v>
      </c>
      <c r="H17" s="10" t="s">
        <v>33</v>
      </c>
      <c r="I17" s="8" t="s">
        <v>25</v>
      </c>
      <c r="J17" s="24"/>
      <c r="K17" s="24"/>
    </row>
    <row r="18" spans="2:11" x14ac:dyDescent="0.2">
      <c r="B18" s="16" t="s">
        <v>485</v>
      </c>
      <c r="C18" s="10"/>
      <c r="D18" s="10" t="s">
        <v>1030</v>
      </c>
      <c r="E18" s="10" t="s">
        <v>10</v>
      </c>
      <c r="F18" s="10" t="s">
        <v>481</v>
      </c>
      <c r="G18" s="10" t="s">
        <v>661</v>
      </c>
      <c r="H18" s="10" t="s">
        <v>33</v>
      </c>
      <c r="I18" s="8" t="s">
        <v>28</v>
      </c>
      <c r="J18" s="24"/>
      <c r="K18" s="24"/>
    </row>
    <row r="19" spans="2:11" x14ac:dyDescent="0.2">
      <c r="B19" s="16" t="s">
        <v>483</v>
      </c>
      <c r="C19" s="10"/>
      <c r="D19" s="10" t="s">
        <v>1030</v>
      </c>
      <c r="E19" s="10" t="s">
        <v>10</v>
      </c>
      <c r="F19" s="10" t="s">
        <v>483</v>
      </c>
      <c r="G19" s="10" t="s">
        <v>661</v>
      </c>
      <c r="H19" s="10" t="s">
        <v>33</v>
      </c>
      <c r="I19" s="8" t="s">
        <v>30</v>
      </c>
      <c r="J19" s="24"/>
      <c r="K19" s="24"/>
    </row>
    <row r="20" spans="2:11" x14ac:dyDescent="0.2">
      <c r="B20" s="15" t="s">
        <v>21</v>
      </c>
      <c r="C20" s="10"/>
      <c r="D20" s="10"/>
      <c r="E20" s="10" t="s">
        <v>1033</v>
      </c>
      <c r="F20" s="10" t="s">
        <v>10</v>
      </c>
      <c r="G20" s="10" t="s">
        <v>661</v>
      </c>
      <c r="H20" s="10" t="s">
        <v>21</v>
      </c>
      <c r="I20" s="8" t="s">
        <v>32</v>
      </c>
      <c r="J20" s="23" t="str">
        <f>IF(SUM(J21:J25)+J28&lt;&gt;0,SUM(J21:J25)+J28,"")</f>
        <v/>
      </c>
      <c r="K20" s="23" t="str">
        <f>IF(SUM(K21:K25)+K28&lt;&gt;0,SUM(K21:K25)+K28,"")</f>
        <v/>
      </c>
    </row>
    <row r="21" spans="2:11" x14ac:dyDescent="0.2">
      <c r="B21" s="16" t="s">
        <v>19</v>
      </c>
      <c r="C21" s="10"/>
      <c r="D21" s="10" t="s">
        <v>1033</v>
      </c>
      <c r="E21" s="10" t="s">
        <v>10</v>
      </c>
      <c r="F21" s="10" t="s">
        <v>19</v>
      </c>
      <c r="G21" s="10" t="s">
        <v>661</v>
      </c>
      <c r="H21" s="10" t="s">
        <v>21</v>
      </c>
      <c r="I21" s="8" t="s">
        <v>34</v>
      </c>
      <c r="J21" s="24"/>
      <c r="K21" s="24"/>
    </row>
    <row r="22" spans="2:11" x14ac:dyDescent="0.2">
      <c r="B22" s="16" t="s">
        <v>484</v>
      </c>
      <c r="C22" s="10"/>
      <c r="D22" s="10" t="s">
        <v>1030</v>
      </c>
      <c r="E22" s="10" t="s">
        <v>10</v>
      </c>
      <c r="F22" s="10" t="s">
        <v>484</v>
      </c>
      <c r="G22" s="10" t="s">
        <v>661</v>
      </c>
      <c r="H22" s="10" t="s">
        <v>21</v>
      </c>
      <c r="I22" s="8" t="s">
        <v>35</v>
      </c>
      <c r="J22" s="24"/>
      <c r="K22" s="24"/>
    </row>
    <row r="23" spans="2:11" x14ac:dyDescent="0.2">
      <c r="B23" s="16" t="s">
        <v>24</v>
      </c>
      <c r="C23" s="10"/>
      <c r="D23" s="10" t="s">
        <v>1033</v>
      </c>
      <c r="E23" s="10" t="s">
        <v>10</v>
      </c>
      <c r="F23" s="10" t="s">
        <v>24</v>
      </c>
      <c r="G23" s="10" t="s">
        <v>661</v>
      </c>
      <c r="H23" s="10" t="s">
        <v>21</v>
      </c>
      <c r="I23" s="8" t="s">
        <v>49</v>
      </c>
      <c r="J23" s="24"/>
      <c r="K23" s="24"/>
    </row>
    <row r="24" spans="2:11" x14ac:dyDescent="0.2">
      <c r="B24" s="16" t="s">
        <v>485</v>
      </c>
      <c r="C24" s="10"/>
      <c r="D24" s="10" t="s">
        <v>1030</v>
      </c>
      <c r="E24" s="10" t="s">
        <v>10</v>
      </c>
      <c r="F24" s="10" t="s">
        <v>481</v>
      </c>
      <c r="G24" s="10" t="s">
        <v>661</v>
      </c>
      <c r="H24" s="10" t="s">
        <v>21</v>
      </c>
      <c r="I24" s="8" t="s">
        <v>50</v>
      </c>
      <c r="J24" s="24"/>
      <c r="K24" s="24"/>
    </row>
    <row r="25" spans="2:11" x14ac:dyDescent="0.2">
      <c r="B25" s="16" t="s">
        <v>483</v>
      </c>
      <c r="C25" s="10"/>
      <c r="D25" s="10" t="s">
        <v>1030</v>
      </c>
      <c r="E25" s="10" t="s">
        <v>10</v>
      </c>
      <c r="F25" s="10" t="s">
        <v>483</v>
      </c>
      <c r="G25" s="10" t="s">
        <v>661</v>
      </c>
      <c r="H25" s="10" t="s">
        <v>21</v>
      </c>
      <c r="I25" s="8" t="s">
        <v>51</v>
      </c>
      <c r="J25" s="24"/>
      <c r="K25" s="24"/>
    </row>
    <row r="26" spans="2:11" x14ac:dyDescent="0.2">
      <c r="B26" s="18" t="s">
        <v>508</v>
      </c>
      <c r="C26" s="10" t="s">
        <v>1030</v>
      </c>
      <c r="D26" s="10" t="s">
        <v>10</v>
      </c>
      <c r="E26" s="10" t="s">
        <v>483</v>
      </c>
      <c r="F26" s="10" t="s">
        <v>509</v>
      </c>
      <c r="G26" s="10" t="s">
        <v>661</v>
      </c>
      <c r="H26" s="10" t="s">
        <v>21</v>
      </c>
      <c r="I26" s="8" t="s">
        <v>52</v>
      </c>
      <c r="J26" s="24"/>
      <c r="K26" s="24"/>
    </row>
    <row r="27" spans="2:11" x14ac:dyDescent="0.2">
      <c r="B27" s="18" t="s">
        <v>1034</v>
      </c>
      <c r="C27" s="10"/>
      <c r="D27" s="10" t="s">
        <v>1030</v>
      </c>
      <c r="E27" s="10" t="s">
        <v>10</v>
      </c>
      <c r="F27" s="10" t="s">
        <v>483</v>
      </c>
      <c r="G27" s="10" t="s">
        <v>1077</v>
      </c>
      <c r="H27" s="10" t="s">
        <v>21</v>
      </c>
      <c r="I27" s="8" t="s">
        <v>141</v>
      </c>
      <c r="J27" s="24"/>
      <c r="K27" s="24"/>
    </row>
    <row r="28" spans="2:11" x14ac:dyDescent="0.2">
      <c r="B28" s="16" t="s">
        <v>486</v>
      </c>
      <c r="C28" s="10"/>
      <c r="D28" s="10" t="s">
        <v>1030</v>
      </c>
      <c r="E28" s="10" t="s">
        <v>10</v>
      </c>
      <c r="F28" s="10" t="s">
        <v>486</v>
      </c>
      <c r="G28" s="10" t="s">
        <v>661</v>
      </c>
      <c r="H28" s="10" t="s">
        <v>21</v>
      </c>
      <c r="I28" s="8" t="s">
        <v>143</v>
      </c>
      <c r="J28" s="24"/>
      <c r="K28" s="24"/>
    </row>
    <row r="29" spans="2:11" x14ac:dyDescent="0.2">
      <c r="B29" s="18" t="s">
        <v>1035</v>
      </c>
      <c r="C29" s="10"/>
      <c r="D29" s="10" t="s">
        <v>1030</v>
      </c>
      <c r="E29" s="10" t="s">
        <v>10</v>
      </c>
      <c r="F29" s="10" t="s">
        <v>486</v>
      </c>
      <c r="G29" s="10" t="s">
        <v>1078</v>
      </c>
      <c r="H29" s="10" t="s">
        <v>21</v>
      </c>
      <c r="I29" s="8" t="s">
        <v>144</v>
      </c>
      <c r="J29" s="24"/>
      <c r="K29" s="24"/>
    </row>
    <row r="30" spans="2:11" x14ac:dyDescent="0.2">
      <c r="B30" s="18" t="s">
        <v>542</v>
      </c>
      <c r="C30" s="10" t="s">
        <v>1030</v>
      </c>
      <c r="D30" s="10" t="s">
        <v>10</v>
      </c>
      <c r="E30" s="10" t="s">
        <v>486</v>
      </c>
      <c r="F30" s="10" t="s">
        <v>661</v>
      </c>
      <c r="G30" s="10" t="s">
        <v>21</v>
      </c>
      <c r="H30" s="10" t="s">
        <v>543</v>
      </c>
      <c r="I30" s="8" t="s">
        <v>146</v>
      </c>
      <c r="J30" s="24"/>
      <c r="K30" s="24"/>
    </row>
    <row r="31" spans="2:11" x14ac:dyDescent="0.2">
      <c r="B31" s="10" t="s">
        <v>1036</v>
      </c>
      <c r="C31" s="10"/>
      <c r="D31" s="10"/>
      <c r="E31" s="10" t="s">
        <v>53</v>
      </c>
      <c r="F31" s="10" t="s">
        <v>10</v>
      </c>
      <c r="G31" s="10" t="s">
        <v>661</v>
      </c>
      <c r="H31" s="10" t="s">
        <v>293</v>
      </c>
      <c r="I31" s="8" t="s">
        <v>236</v>
      </c>
      <c r="J31" s="23" t="str">
        <f>IF(SUM(J32,J38)&lt;&gt;0,SUM(J32,J38),"")</f>
        <v/>
      </c>
      <c r="K31" s="23" t="str">
        <f>IF(SUM(K32,K38)&lt;&gt;0,SUM(K32,K38),"")</f>
        <v/>
      </c>
    </row>
    <row r="32" spans="2:11" x14ac:dyDescent="0.2">
      <c r="B32" s="15" t="s">
        <v>33</v>
      </c>
      <c r="C32" s="10"/>
      <c r="D32" s="10"/>
      <c r="E32" s="10" t="s">
        <v>1037</v>
      </c>
      <c r="F32" s="10" t="s">
        <v>10</v>
      </c>
      <c r="G32" s="10" t="s">
        <v>661</v>
      </c>
      <c r="H32" s="10" t="s">
        <v>33</v>
      </c>
      <c r="I32" s="8" t="s">
        <v>69</v>
      </c>
      <c r="J32" s="23" t="str">
        <f>IF(SUM(J33:J37)&lt;&gt;0,SUM(J33:J37),"")</f>
        <v/>
      </c>
      <c r="K32" s="23" t="str">
        <f>IF(SUM(K33:K37)&lt;&gt;0,SUM(K33:K37),"")</f>
        <v/>
      </c>
    </row>
    <row r="33" spans="2:11" x14ac:dyDescent="0.2">
      <c r="B33" s="16" t="s">
        <v>19</v>
      </c>
      <c r="C33" s="10"/>
      <c r="D33" s="10" t="s">
        <v>1037</v>
      </c>
      <c r="E33" s="10" t="s">
        <v>10</v>
      </c>
      <c r="F33" s="10" t="s">
        <v>19</v>
      </c>
      <c r="G33" s="10" t="s">
        <v>661</v>
      </c>
      <c r="H33" s="10" t="s">
        <v>33</v>
      </c>
      <c r="I33" s="8" t="s">
        <v>70</v>
      </c>
      <c r="J33" s="24"/>
      <c r="K33" s="24"/>
    </row>
    <row r="34" spans="2:11" x14ac:dyDescent="0.2">
      <c r="B34" s="16" t="s">
        <v>484</v>
      </c>
      <c r="C34" s="10"/>
      <c r="D34" s="10" t="s">
        <v>1037</v>
      </c>
      <c r="E34" s="10" t="s">
        <v>10</v>
      </c>
      <c r="F34" s="10" t="s">
        <v>484</v>
      </c>
      <c r="G34" s="10" t="s">
        <v>661</v>
      </c>
      <c r="H34" s="10" t="s">
        <v>33</v>
      </c>
      <c r="I34" s="8" t="s">
        <v>71</v>
      </c>
      <c r="J34" s="24"/>
      <c r="K34" s="24"/>
    </row>
    <row r="35" spans="2:11" x14ac:dyDescent="0.2">
      <c r="B35" s="16" t="s">
        <v>24</v>
      </c>
      <c r="C35" s="10"/>
      <c r="D35" s="10" t="s">
        <v>1037</v>
      </c>
      <c r="E35" s="10" t="s">
        <v>10</v>
      </c>
      <c r="F35" s="10" t="s">
        <v>24</v>
      </c>
      <c r="G35" s="10" t="s">
        <v>661</v>
      </c>
      <c r="H35" s="10" t="s">
        <v>33</v>
      </c>
      <c r="I35" s="8" t="s">
        <v>908</v>
      </c>
      <c r="J35" s="24"/>
      <c r="K35" s="24"/>
    </row>
    <row r="36" spans="2:11" x14ac:dyDescent="0.2">
      <c r="B36" s="16" t="s">
        <v>485</v>
      </c>
      <c r="C36" s="10"/>
      <c r="D36" s="10" t="s">
        <v>1037</v>
      </c>
      <c r="E36" s="10" t="s">
        <v>10</v>
      </c>
      <c r="F36" s="10" t="s">
        <v>481</v>
      </c>
      <c r="G36" s="10" t="s">
        <v>661</v>
      </c>
      <c r="H36" s="10" t="s">
        <v>33</v>
      </c>
      <c r="I36" s="8" t="s">
        <v>909</v>
      </c>
      <c r="J36" s="24"/>
      <c r="K36" s="24"/>
    </row>
    <row r="37" spans="2:11" x14ac:dyDescent="0.2">
      <c r="B37" s="16" t="s">
        <v>483</v>
      </c>
      <c r="C37" s="10"/>
      <c r="D37" s="10" t="s">
        <v>1037</v>
      </c>
      <c r="E37" s="10" t="s">
        <v>10</v>
      </c>
      <c r="F37" s="10" t="s">
        <v>483</v>
      </c>
      <c r="G37" s="10" t="s">
        <v>661</v>
      </c>
      <c r="H37" s="10" t="s">
        <v>33</v>
      </c>
      <c r="I37" s="8" t="s">
        <v>910</v>
      </c>
      <c r="J37" s="24"/>
      <c r="K37" s="24"/>
    </row>
    <row r="38" spans="2:11" x14ac:dyDescent="0.2">
      <c r="B38" s="15" t="s">
        <v>21</v>
      </c>
      <c r="C38" s="10"/>
      <c r="D38" s="10"/>
      <c r="E38" s="10" t="s">
        <v>1037</v>
      </c>
      <c r="F38" s="10" t="s">
        <v>10</v>
      </c>
      <c r="G38" s="10" t="s">
        <v>661</v>
      </c>
      <c r="H38" s="10" t="s">
        <v>21</v>
      </c>
      <c r="I38" s="8" t="s">
        <v>317</v>
      </c>
      <c r="J38" s="23" t="str">
        <f>IF(SUM(J39:J43)+J46&lt;&gt;0,SUM(J39:J43)+J46,"")</f>
        <v/>
      </c>
      <c r="K38" s="23" t="str">
        <f>IF(SUM(K39:K43)+K46&lt;&gt;0,SUM(K39:K43)+K46,"")</f>
        <v/>
      </c>
    </row>
    <row r="39" spans="2:11" x14ac:dyDescent="0.2">
      <c r="B39" s="16" t="s">
        <v>19</v>
      </c>
      <c r="C39" s="10"/>
      <c r="D39" s="10" t="s">
        <v>1037</v>
      </c>
      <c r="E39" s="10" t="s">
        <v>10</v>
      </c>
      <c r="F39" s="10" t="s">
        <v>19</v>
      </c>
      <c r="G39" s="10" t="s">
        <v>661</v>
      </c>
      <c r="H39" s="10" t="s">
        <v>21</v>
      </c>
      <c r="I39" s="8" t="s">
        <v>320</v>
      </c>
      <c r="J39" s="24"/>
      <c r="K39" s="24"/>
    </row>
    <row r="40" spans="2:11" x14ac:dyDescent="0.2">
      <c r="B40" s="16" t="s">
        <v>484</v>
      </c>
      <c r="C40" s="10"/>
      <c r="D40" s="10" t="s">
        <v>1037</v>
      </c>
      <c r="E40" s="10" t="s">
        <v>10</v>
      </c>
      <c r="F40" s="10" t="s">
        <v>484</v>
      </c>
      <c r="G40" s="10" t="s">
        <v>661</v>
      </c>
      <c r="H40" s="10" t="s">
        <v>21</v>
      </c>
      <c r="I40" s="8" t="s">
        <v>1038</v>
      </c>
      <c r="J40" s="24"/>
      <c r="K40" s="24"/>
    </row>
    <row r="41" spans="2:11" x14ac:dyDescent="0.2">
      <c r="B41" s="16" t="s">
        <v>24</v>
      </c>
      <c r="C41" s="10"/>
      <c r="D41" s="10" t="s">
        <v>1037</v>
      </c>
      <c r="E41" s="10" t="s">
        <v>10</v>
      </c>
      <c r="F41" s="10" t="s">
        <v>24</v>
      </c>
      <c r="G41" s="10" t="s">
        <v>661</v>
      </c>
      <c r="H41" s="10" t="s">
        <v>21</v>
      </c>
      <c r="I41" s="8" t="s">
        <v>1039</v>
      </c>
      <c r="J41" s="24"/>
      <c r="K41" s="24"/>
    </row>
    <row r="42" spans="2:11" x14ac:dyDescent="0.2">
      <c r="B42" s="16" t="s">
        <v>485</v>
      </c>
      <c r="C42" s="10"/>
      <c r="D42" s="10" t="s">
        <v>1037</v>
      </c>
      <c r="E42" s="10" t="s">
        <v>10</v>
      </c>
      <c r="F42" s="10" t="s">
        <v>481</v>
      </c>
      <c r="G42" s="10" t="s">
        <v>661</v>
      </c>
      <c r="H42" s="10" t="s">
        <v>21</v>
      </c>
      <c r="I42" s="8" t="s">
        <v>697</v>
      </c>
      <c r="J42" s="24"/>
      <c r="K42" s="24"/>
    </row>
    <row r="43" spans="2:11" x14ac:dyDescent="0.2">
      <c r="B43" s="16" t="s">
        <v>483</v>
      </c>
      <c r="C43" s="10"/>
      <c r="D43" s="10" t="s">
        <v>1037</v>
      </c>
      <c r="E43" s="10" t="s">
        <v>10</v>
      </c>
      <c r="F43" s="10" t="s">
        <v>483</v>
      </c>
      <c r="G43" s="10" t="s">
        <v>661</v>
      </c>
      <c r="H43" s="10" t="s">
        <v>21</v>
      </c>
      <c r="I43" s="8" t="s">
        <v>1040</v>
      </c>
      <c r="J43" s="24"/>
      <c r="K43" s="24"/>
    </row>
    <row r="44" spans="2:11" x14ac:dyDescent="0.2">
      <c r="B44" s="18" t="s">
        <v>508</v>
      </c>
      <c r="C44" s="10" t="s">
        <v>1037</v>
      </c>
      <c r="D44" s="10" t="s">
        <v>10</v>
      </c>
      <c r="E44" s="10" t="s">
        <v>483</v>
      </c>
      <c r="F44" s="10" t="s">
        <v>509</v>
      </c>
      <c r="G44" s="10" t="s">
        <v>661</v>
      </c>
      <c r="H44" s="10" t="s">
        <v>21</v>
      </c>
      <c r="I44" s="8" t="s">
        <v>1041</v>
      </c>
      <c r="J44" s="24"/>
      <c r="K44" s="24"/>
    </row>
    <row r="45" spans="2:11" x14ac:dyDescent="0.2">
      <c r="B45" s="18" t="s">
        <v>1034</v>
      </c>
      <c r="C45" s="10"/>
      <c r="D45" s="10" t="s">
        <v>1037</v>
      </c>
      <c r="E45" s="10" t="s">
        <v>10</v>
      </c>
      <c r="F45" s="10" t="s">
        <v>483</v>
      </c>
      <c r="G45" s="10" t="s">
        <v>1077</v>
      </c>
      <c r="H45" s="10" t="s">
        <v>21</v>
      </c>
      <c r="I45" s="8" t="s">
        <v>1042</v>
      </c>
      <c r="J45" s="24"/>
      <c r="K45" s="24"/>
    </row>
    <row r="46" spans="2:11" x14ac:dyDescent="0.2">
      <c r="B46" s="16" t="s">
        <v>486</v>
      </c>
      <c r="C46" s="10"/>
      <c r="D46" s="10" t="s">
        <v>1037</v>
      </c>
      <c r="E46" s="10" t="s">
        <v>10</v>
      </c>
      <c r="F46" s="10" t="s">
        <v>486</v>
      </c>
      <c r="G46" s="10" t="s">
        <v>661</v>
      </c>
      <c r="H46" s="10" t="s">
        <v>21</v>
      </c>
      <c r="I46" s="8" t="s">
        <v>1043</v>
      </c>
      <c r="J46" s="24"/>
      <c r="K46" s="24"/>
    </row>
    <row r="47" spans="2:11" x14ac:dyDescent="0.2">
      <c r="B47" s="18" t="s">
        <v>1035</v>
      </c>
      <c r="C47" s="10"/>
      <c r="D47" s="10" t="s">
        <v>1037</v>
      </c>
      <c r="E47" s="10" t="s">
        <v>10</v>
      </c>
      <c r="F47" s="10" t="s">
        <v>486</v>
      </c>
      <c r="G47" s="10" t="s">
        <v>1078</v>
      </c>
      <c r="H47" s="10" t="s">
        <v>21</v>
      </c>
      <c r="I47" s="8" t="s">
        <v>1044</v>
      </c>
      <c r="J47" s="24"/>
      <c r="K47" s="24"/>
    </row>
    <row r="48" spans="2:11" x14ac:dyDescent="0.2">
      <c r="B48" s="18" t="s">
        <v>542</v>
      </c>
      <c r="C48" s="10" t="s">
        <v>1037</v>
      </c>
      <c r="D48" s="10" t="s">
        <v>10</v>
      </c>
      <c r="E48" s="10" t="s">
        <v>486</v>
      </c>
      <c r="F48" s="10" t="s">
        <v>661</v>
      </c>
      <c r="G48" s="10" t="s">
        <v>21</v>
      </c>
      <c r="H48" s="10" t="s">
        <v>543</v>
      </c>
      <c r="I48" s="8" t="s">
        <v>1045</v>
      </c>
      <c r="J48" s="24"/>
      <c r="K48" s="24"/>
    </row>
    <row r="49" spans="2:11" x14ac:dyDescent="0.2">
      <c r="B49" s="10" t="s">
        <v>1046</v>
      </c>
      <c r="C49" s="10"/>
      <c r="D49" s="10"/>
      <c r="E49" s="10" t="s">
        <v>1047</v>
      </c>
      <c r="F49" s="10" t="s">
        <v>10</v>
      </c>
      <c r="G49" s="10" t="s">
        <v>661</v>
      </c>
      <c r="H49" s="10" t="s">
        <v>293</v>
      </c>
      <c r="I49" s="8" t="s">
        <v>73</v>
      </c>
      <c r="J49" s="23" t="str">
        <f>IF(SUM(J50,J56)&lt;&gt;0,SUM(J50,J56),"")</f>
        <v/>
      </c>
      <c r="K49" s="23" t="str">
        <f>IF(SUM(K50,K56)&lt;&gt;0,SUM(K50,K56),"")</f>
        <v/>
      </c>
    </row>
    <row r="50" spans="2:11" x14ac:dyDescent="0.2">
      <c r="B50" s="15" t="s">
        <v>33</v>
      </c>
      <c r="C50" s="10"/>
      <c r="D50" s="10"/>
      <c r="E50" s="10" t="s">
        <v>1047</v>
      </c>
      <c r="F50" s="10" t="s">
        <v>10</v>
      </c>
      <c r="G50" s="10" t="s">
        <v>661</v>
      </c>
      <c r="H50" s="10" t="s">
        <v>33</v>
      </c>
      <c r="I50" s="8" t="s">
        <v>1048</v>
      </c>
      <c r="J50" s="23" t="str">
        <f>IF(SUM(J51:J55)&lt;&gt;0,SUM(J51:J55),"")</f>
        <v/>
      </c>
      <c r="K50" s="23" t="str">
        <f>IF(SUM(K51:K55)&lt;&gt;0,SUM(K51:K55),"")</f>
        <v/>
      </c>
    </row>
    <row r="51" spans="2:11" x14ac:dyDescent="0.2">
      <c r="B51" s="16" t="s">
        <v>19</v>
      </c>
      <c r="C51" s="10"/>
      <c r="D51" s="10" t="s">
        <v>1047</v>
      </c>
      <c r="E51" s="10" t="s">
        <v>10</v>
      </c>
      <c r="F51" s="10" t="s">
        <v>19</v>
      </c>
      <c r="G51" s="10" t="s">
        <v>661</v>
      </c>
      <c r="H51" s="10" t="s">
        <v>33</v>
      </c>
      <c r="I51" s="8" t="s">
        <v>1049</v>
      </c>
      <c r="J51" s="24"/>
      <c r="K51" s="24"/>
    </row>
    <row r="52" spans="2:11" x14ac:dyDescent="0.2">
      <c r="B52" s="16" t="s">
        <v>484</v>
      </c>
      <c r="C52" s="10"/>
      <c r="D52" s="10" t="s">
        <v>1047</v>
      </c>
      <c r="E52" s="10" t="s">
        <v>10</v>
      </c>
      <c r="F52" s="10" t="s">
        <v>484</v>
      </c>
      <c r="G52" s="10" t="s">
        <v>661</v>
      </c>
      <c r="H52" s="10" t="s">
        <v>33</v>
      </c>
      <c r="I52" s="8" t="s">
        <v>1050</v>
      </c>
      <c r="J52" s="24"/>
      <c r="K52" s="24"/>
    </row>
    <row r="53" spans="2:11" x14ac:dyDescent="0.2">
      <c r="B53" s="16" t="s">
        <v>24</v>
      </c>
      <c r="C53" s="10"/>
      <c r="D53" s="10" t="s">
        <v>1047</v>
      </c>
      <c r="E53" s="10" t="s">
        <v>10</v>
      </c>
      <c r="F53" s="10" t="s">
        <v>24</v>
      </c>
      <c r="G53" s="10" t="s">
        <v>661</v>
      </c>
      <c r="H53" s="10" t="s">
        <v>33</v>
      </c>
      <c r="I53" s="8" t="s">
        <v>1051</v>
      </c>
      <c r="J53" s="24"/>
      <c r="K53" s="24"/>
    </row>
    <row r="54" spans="2:11" x14ac:dyDescent="0.2">
      <c r="B54" s="16" t="s">
        <v>485</v>
      </c>
      <c r="C54" s="10"/>
      <c r="D54" s="10" t="s">
        <v>1047</v>
      </c>
      <c r="E54" s="10" t="s">
        <v>10</v>
      </c>
      <c r="F54" s="10" t="s">
        <v>481</v>
      </c>
      <c r="G54" s="10" t="s">
        <v>661</v>
      </c>
      <c r="H54" s="10" t="s">
        <v>33</v>
      </c>
      <c r="I54" s="8" t="s">
        <v>258</v>
      </c>
      <c r="J54" s="24"/>
      <c r="K54" s="24"/>
    </row>
    <row r="55" spans="2:11" x14ac:dyDescent="0.2">
      <c r="B55" s="16" t="s">
        <v>483</v>
      </c>
      <c r="C55" s="10"/>
      <c r="D55" s="10" t="s">
        <v>1047</v>
      </c>
      <c r="E55" s="10" t="s">
        <v>10</v>
      </c>
      <c r="F55" s="10" t="s">
        <v>483</v>
      </c>
      <c r="G55" s="10" t="s">
        <v>661</v>
      </c>
      <c r="H55" s="10" t="s">
        <v>33</v>
      </c>
      <c r="I55" s="8" t="s">
        <v>1052</v>
      </c>
      <c r="J55" s="24"/>
      <c r="K55" s="24"/>
    </row>
    <row r="56" spans="2:11" x14ac:dyDescent="0.2">
      <c r="B56" s="15" t="s">
        <v>21</v>
      </c>
      <c r="C56" s="10"/>
      <c r="D56" s="10"/>
      <c r="E56" s="10" t="s">
        <v>1047</v>
      </c>
      <c r="F56" s="10" t="s">
        <v>10</v>
      </c>
      <c r="G56" s="10" t="s">
        <v>661</v>
      </c>
      <c r="H56" s="10" t="s">
        <v>21</v>
      </c>
      <c r="I56" s="8" t="s">
        <v>1053</v>
      </c>
      <c r="J56" s="23" t="str">
        <f>IF(SUM(J57:J61)+J64&lt;&gt;0,SUM(J57:J61)+J64,"")</f>
        <v/>
      </c>
      <c r="K56" s="23" t="str">
        <f>IF(SUM(K57:K61)+K64&lt;&gt;0,SUM(K57:K61)+K64,"")</f>
        <v/>
      </c>
    </row>
    <row r="57" spans="2:11" x14ac:dyDescent="0.2">
      <c r="B57" s="16" t="s">
        <v>19</v>
      </c>
      <c r="C57" s="10"/>
      <c r="D57" s="10" t="s">
        <v>1047</v>
      </c>
      <c r="E57" s="10" t="s">
        <v>10</v>
      </c>
      <c r="F57" s="10" t="s">
        <v>19</v>
      </c>
      <c r="G57" s="10" t="s">
        <v>661</v>
      </c>
      <c r="H57" s="10" t="s">
        <v>21</v>
      </c>
      <c r="I57" s="8" t="s">
        <v>1054</v>
      </c>
      <c r="J57" s="24"/>
      <c r="K57" s="24"/>
    </row>
    <row r="58" spans="2:11" x14ac:dyDescent="0.2">
      <c r="B58" s="16" t="s">
        <v>484</v>
      </c>
      <c r="C58" s="10"/>
      <c r="D58" s="10" t="s">
        <v>1047</v>
      </c>
      <c r="E58" s="10" t="s">
        <v>10</v>
      </c>
      <c r="F58" s="10" t="s">
        <v>484</v>
      </c>
      <c r="G58" s="10" t="s">
        <v>661</v>
      </c>
      <c r="H58" s="10" t="s">
        <v>21</v>
      </c>
      <c r="I58" s="8" t="s">
        <v>1055</v>
      </c>
      <c r="J58" s="24"/>
      <c r="K58" s="24"/>
    </row>
    <row r="59" spans="2:11" x14ac:dyDescent="0.2">
      <c r="B59" s="16" t="s">
        <v>24</v>
      </c>
      <c r="C59" s="10"/>
      <c r="D59" s="10" t="s">
        <v>1047</v>
      </c>
      <c r="E59" s="10" t="s">
        <v>10</v>
      </c>
      <c r="F59" s="10" t="s">
        <v>24</v>
      </c>
      <c r="G59" s="10" t="s">
        <v>661</v>
      </c>
      <c r="H59" s="10" t="s">
        <v>21</v>
      </c>
      <c r="I59" s="8" t="s">
        <v>1056</v>
      </c>
      <c r="J59" s="24"/>
      <c r="K59" s="24"/>
    </row>
    <row r="60" spans="2:11" x14ac:dyDescent="0.2">
      <c r="B60" s="16" t="s">
        <v>485</v>
      </c>
      <c r="C60" s="10"/>
      <c r="D60" s="10" t="s">
        <v>1047</v>
      </c>
      <c r="E60" s="10" t="s">
        <v>10</v>
      </c>
      <c r="F60" s="10" t="s">
        <v>481</v>
      </c>
      <c r="G60" s="10" t="s">
        <v>661</v>
      </c>
      <c r="H60" s="10" t="s">
        <v>21</v>
      </c>
      <c r="I60" s="8" t="s">
        <v>1057</v>
      </c>
      <c r="J60" s="24"/>
      <c r="K60" s="24"/>
    </row>
    <row r="61" spans="2:11" x14ac:dyDescent="0.2">
      <c r="B61" s="16" t="s">
        <v>483</v>
      </c>
      <c r="C61" s="10"/>
      <c r="D61" s="10" t="s">
        <v>1047</v>
      </c>
      <c r="E61" s="10" t="s">
        <v>10</v>
      </c>
      <c r="F61" s="10" t="s">
        <v>483</v>
      </c>
      <c r="G61" s="10" t="s">
        <v>661</v>
      </c>
      <c r="H61" s="10" t="s">
        <v>21</v>
      </c>
      <c r="I61" s="8" t="s">
        <v>1058</v>
      </c>
      <c r="J61" s="24"/>
      <c r="K61" s="24"/>
    </row>
    <row r="62" spans="2:11" x14ac:dyDescent="0.2">
      <c r="B62" s="18" t="s">
        <v>508</v>
      </c>
      <c r="C62" s="10" t="s">
        <v>1047</v>
      </c>
      <c r="D62" s="10" t="s">
        <v>10</v>
      </c>
      <c r="E62" s="10" t="s">
        <v>483</v>
      </c>
      <c r="F62" s="10" t="s">
        <v>509</v>
      </c>
      <c r="G62" s="10" t="s">
        <v>661</v>
      </c>
      <c r="H62" s="10" t="s">
        <v>21</v>
      </c>
      <c r="I62" s="8" t="s">
        <v>1059</v>
      </c>
      <c r="J62" s="24"/>
      <c r="K62" s="24"/>
    </row>
    <row r="63" spans="2:11" x14ac:dyDescent="0.2">
      <c r="B63" s="18" t="s">
        <v>1034</v>
      </c>
      <c r="C63" s="10"/>
      <c r="D63" s="10" t="s">
        <v>1047</v>
      </c>
      <c r="E63" s="10" t="s">
        <v>10</v>
      </c>
      <c r="F63" s="10" t="s">
        <v>483</v>
      </c>
      <c r="G63" s="10" t="s">
        <v>1077</v>
      </c>
      <c r="H63" s="10" t="s">
        <v>21</v>
      </c>
      <c r="I63" s="8" t="s">
        <v>1060</v>
      </c>
      <c r="J63" s="24"/>
      <c r="K63" s="24"/>
    </row>
    <row r="64" spans="2:11" x14ac:dyDescent="0.2">
      <c r="B64" s="16" t="s">
        <v>486</v>
      </c>
      <c r="C64" s="10"/>
      <c r="D64" s="10" t="s">
        <v>1047</v>
      </c>
      <c r="E64" s="10" t="s">
        <v>10</v>
      </c>
      <c r="F64" s="10" t="s">
        <v>486</v>
      </c>
      <c r="G64" s="10" t="s">
        <v>661</v>
      </c>
      <c r="H64" s="10" t="s">
        <v>21</v>
      </c>
      <c r="I64" s="8" t="s">
        <v>1061</v>
      </c>
      <c r="J64" s="24"/>
      <c r="K64" s="24"/>
    </row>
    <row r="65" spans="2:11" x14ac:dyDescent="0.2">
      <c r="B65" s="18" t="s">
        <v>1035</v>
      </c>
      <c r="C65" s="10"/>
      <c r="D65" s="10" t="s">
        <v>1047</v>
      </c>
      <c r="E65" s="10" t="s">
        <v>10</v>
      </c>
      <c r="F65" s="10" t="s">
        <v>486</v>
      </c>
      <c r="G65" s="10" t="s">
        <v>1078</v>
      </c>
      <c r="H65" s="10" t="s">
        <v>21</v>
      </c>
      <c r="I65" s="8" t="s">
        <v>1062</v>
      </c>
      <c r="J65" s="24"/>
      <c r="K65" s="24"/>
    </row>
    <row r="66" spans="2:11" x14ac:dyDescent="0.2">
      <c r="B66" s="18" t="s">
        <v>542</v>
      </c>
      <c r="C66" s="10" t="s">
        <v>1047</v>
      </c>
      <c r="D66" s="10" t="s">
        <v>10</v>
      </c>
      <c r="E66" s="10" t="s">
        <v>486</v>
      </c>
      <c r="F66" s="10" t="s">
        <v>661</v>
      </c>
      <c r="G66" s="10" t="s">
        <v>21</v>
      </c>
      <c r="H66" s="10" t="s">
        <v>543</v>
      </c>
      <c r="I66" s="8" t="s">
        <v>1063</v>
      </c>
      <c r="J66" s="24"/>
      <c r="K66" s="24"/>
    </row>
    <row r="67" spans="2:11" x14ac:dyDescent="0.2">
      <c r="B67" s="10" t="s">
        <v>1064</v>
      </c>
      <c r="C67" s="10"/>
      <c r="D67" s="10"/>
      <c r="E67" s="10" t="s">
        <v>522</v>
      </c>
      <c r="F67" s="10" t="s">
        <v>10</v>
      </c>
      <c r="G67" s="10" t="s">
        <v>661</v>
      </c>
      <c r="H67" s="10" t="s">
        <v>293</v>
      </c>
      <c r="I67" s="8" t="s">
        <v>108</v>
      </c>
      <c r="J67" s="23" t="str">
        <f>IF(SUM(J12,J31,J49)&lt;&gt;0,SUM(J12,J31,J49),"")</f>
        <v/>
      </c>
      <c r="K67" s="23" t="str">
        <f>IF(SUM(K12,K31,K49)&lt;&gt;0,SUM(K12,K31,K49),"")</f>
        <v/>
      </c>
    </row>
    <row r="68" spans="2:11" x14ac:dyDescent="0.2">
      <c r="B68" s="10" t="s">
        <v>1065</v>
      </c>
      <c r="C68" s="10"/>
      <c r="D68" s="10"/>
      <c r="E68" s="10" t="s">
        <v>117</v>
      </c>
      <c r="F68" s="10" t="s">
        <v>10</v>
      </c>
      <c r="G68" s="10" t="s">
        <v>661</v>
      </c>
      <c r="H68" s="10" t="s">
        <v>293</v>
      </c>
      <c r="I68" s="8" t="s">
        <v>998</v>
      </c>
      <c r="J68" s="24"/>
      <c r="K68" s="24"/>
    </row>
    <row r="69" spans="2:11" x14ac:dyDescent="0.2">
      <c r="B69" s="10" t="s">
        <v>992</v>
      </c>
      <c r="C69" s="10"/>
      <c r="D69" s="10"/>
      <c r="E69" s="10"/>
      <c r="F69" s="10" t="s">
        <v>649</v>
      </c>
      <c r="G69" s="10" t="s">
        <v>661</v>
      </c>
      <c r="H69" s="10" t="s">
        <v>160</v>
      </c>
      <c r="I69" s="8" t="s">
        <v>405</v>
      </c>
      <c r="J69" s="23" t="str">
        <f>IF(SUM(J70,J77,J84)&lt;&gt;0,SUM(J70,J77,J84),"")</f>
        <v/>
      </c>
      <c r="K69" s="23" t="str">
        <f>IF(SUM(K70,K77,K84)&lt;&gt;0,SUM(K70,K77,K84),"")</f>
        <v/>
      </c>
    </row>
    <row r="70" spans="2:11" x14ac:dyDescent="0.2">
      <c r="B70" s="15" t="s">
        <v>653</v>
      </c>
      <c r="C70" s="10"/>
      <c r="D70" s="10"/>
      <c r="E70" s="10"/>
      <c r="F70" s="10" t="s">
        <v>649</v>
      </c>
      <c r="G70" s="10" t="s">
        <v>661</v>
      </c>
      <c r="H70" s="10" t="s">
        <v>653</v>
      </c>
      <c r="I70" s="8" t="s">
        <v>110</v>
      </c>
      <c r="J70" s="23" t="str">
        <f>IF(SUM(J71:J76)&lt;&gt;0,SUM(J71:J76),"")</f>
        <v/>
      </c>
      <c r="K70" s="23" t="str">
        <f>IF(SUM(K71:K76)&lt;&gt;0,SUM(K71:K76),"")</f>
        <v/>
      </c>
    </row>
    <row r="71" spans="2:11" x14ac:dyDescent="0.2">
      <c r="B71" s="16" t="s">
        <v>19</v>
      </c>
      <c r="C71" s="10"/>
      <c r="D71" s="10"/>
      <c r="E71" s="10" t="s">
        <v>649</v>
      </c>
      <c r="F71" s="10" t="s">
        <v>19</v>
      </c>
      <c r="G71" s="10" t="s">
        <v>661</v>
      </c>
      <c r="H71" s="10" t="s">
        <v>653</v>
      </c>
      <c r="I71" s="8" t="s">
        <v>112</v>
      </c>
      <c r="J71" s="24"/>
      <c r="K71" s="24"/>
    </row>
    <row r="72" spans="2:11" x14ac:dyDescent="0.2">
      <c r="B72" s="16" t="s">
        <v>484</v>
      </c>
      <c r="C72" s="10"/>
      <c r="D72" s="10"/>
      <c r="E72" s="10" t="s">
        <v>649</v>
      </c>
      <c r="F72" s="10" t="s">
        <v>484</v>
      </c>
      <c r="G72" s="10" t="s">
        <v>661</v>
      </c>
      <c r="H72" s="10" t="s">
        <v>653</v>
      </c>
      <c r="I72" s="8" t="s">
        <v>115</v>
      </c>
      <c r="J72" s="24"/>
      <c r="K72" s="24"/>
    </row>
    <row r="73" spans="2:11" x14ac:dyDescent="0.2">
      <c r="B73" s="16" t="s">
        <v>24</v>
      </c>
      <c r="C73" s="10"/>
      <c r="D73" s="10"/>
      <c r="E73" s="10" t="s">
        <v>649</v>
      </c>
      <c r="F73" s="10" t="s">
        <v>24</v>
      </c>
      <c r="G73" s="10" t="s">
        <v>661</v>
      </c>
      <c r="H73" s="10" t="s">
        <v>653</v>
      </c>
      <c r="I73" s="8" t="s">
        <v>118</v>
      </c>
      <c r="J73" s="24"/>
      <c r="K73" s="24"/>
    </row>
    <row r="74" spans="2:11" x14ac:dyDescent="0.2">
      <c r="B74" s="16" t="s">
        <v>485</v>
      </c>
      <c r="C74" s="10"/>
      <c r="D74" s="10"/>
      <c r="E74" s="10" t="s">
        <v>649</v>
      </c>
      <c r="F74" s="10" t="s">
        <v>481</v>
      </c>
      <c r="G74" s="10" t="s">
        <v>661</v>
      </c>
      <c r="H74" s="10" t="s">
        <v>653</v>
      </c>
      <c r="I74" s="8" t="s">
        <v>13</v>
      </c>
      <c r="J74" s="24"/>
      <c r="K74" s="24"/>
    </row>
    <row r="75" spans="2:11" x14ac:dyDescent="0.2">
      <c r="B75" s="16" t="s">
        <v>483</v>
      </c>
      <c r="C75" s="10"/>
      <c r="D75" s="10"/>
      <c r="E75" s="10" t="s">
        <v>649</v>
      </c>
      <c r="F75" s="10" t="s">
        <v>483</v>
      </c>
      <c r="G75" s="10" t="s">
        <v>661</v>
      </c>
      <c r="H75" s="10" t="s">
        <v>653</v>
      </c>
      <c r="I75" s="8" t="s">
        <v>74</v>
      </c>
      <c r="J75" s="24"/>
      <c r="K75" s="24"/>
    </row>
    <row r="76" spans="2:11" x14ac:dyDescent="0.2">
      <c r="B76" s="16" t="s">
        <v>486</v>
      </c>
      <c r="C76" s="10"/>
      <c r="D76" s="10"/>
      <c r="E76" s="10" t="s">
        <v>649</v>
      </c>
      <c r="F76" s="10" t="s">
        <v>486</v>
      </c>
      <c r="G76" s="10" t="s">
        <v>661</v>
      </c>
      <c r="H76" s="10" t="s">
        <v>653</v>
      </c>
      <c r="I76" s="8" t="s">
        <v>364</v>
      </c>
      <c r="J76" s="24"/>
      <c r="K76" s="24"/>
    </row>
    <row r="77" spans="2:11" x14ac:dyDescent="0.2">
      <c r="B77" s="15" t="s">
        <v>654</v>
      </c>
      <c r="C77" s="10"/>
      <c r="D77" s="10"/>
      <c r="E77" s="10"/>
      <c r="F77" s="10" t="s">
        <v>649</v>
      </c>
      <c r="G77" s="10" t="s">
        <v>661</v>
      </c>
      <c r="H77" s="10" t="s">
        <v>654</v>
      </c>
      <c r="I77" s="8" t="s">
        <v>366</v>
      </c>
      <c r="J77" s="23" t="str">
        <f>IF(SUM(J78:J83)&lt;&gt;0,SUM(J78:J83),"")</f>
        <v/>
      </c>
      <c r="K77" s="23" t="str">
        <f>IF(SUM(K78:K83)&lt;&gt;0,SUM(K78:K83),"")</f>
        <v/>
      </c>
    </row>
    <row r="78" spans="2:11" x14ac:dyDescent="0.2">
      <c r="B78" s="16" t="s">
        <v>19</v>
      </c>
      <c r="C78" s="10"/>
      <c r="D78" s="10"/>
      <c r="E78" s="10" t="s">
        <v>649</v>
      </c>
      <c r="F78" s="10" t="s">
        <v>19</v>
      </c>
      <c r="G78" s="10" t="s">
        <v>661</v>
      </c>
      <c r="H78" s="10" t="s">
        <v>654</v>
      </c>
      <c r="I78" s="8" t="s">
        <v>370</v>
      </c>
      <c r="J78" s="24"/>
      <c r="K78" s="24"/>
    </row>
    <row r="79" spans="2:11" x14ac:dyDescent="0.2">
      <c r="B79" s="16" t="s">
        <v>484</v>
      </c>
      <c r="C79" s="10"/>
      <c r="D79" s="10"/>
      <c r="E79" s="10" t="s">
        <v>649</v>
      </c>
      <c r="F79" s="10" t="s">
        <v>484</v>
      </c>
      <c r="G79" s="10" t="s">
        <v>661</v>
      </c>
      <c r="H79" s="10" t="s">
        <v>654</v>
      </c>
      <c r="I79" s="8" t="s">
        <v>378</v>
      </c>
      <c r="J79" s="24"/>
      <c r="K79" s="24"/>
    </row>
    <row r="80" spans="2:11" x14ac:dyDescent="0.2">
      <c r="B80" s="16" t="s">
        <v>24</v>
      </c>
      <c r="C80" s="10"/>
      <c r="D80" s="10"/>
      <c r="E80" s="10" t="s">
        <v>649</v>
      </c>
      <c r="F80" s="10" t="s">
        <v>24</v>
      </c>
      <c r="G80" s="10" t="s">
        <v>661</v>
      </c>
      <c r="H80" s="10" t="s">
        <v>654</v>
      </c>
      <c r="I80" s="8" t="s">
        <v>384</v>
      </c>
      <c r="J80" s="24"/>
      <c r="K80" s="24"/>
    </row>
    <row r="81" spans="2:11" x14ac:dyDescent="0.2">
      <c r="B81" s="16" t="s">
        <v>485</v>
      </c>
      <c r="C81" s="10"/>
      <c r="D81" s="10"/>
      <c r="E81" s="10" t="s">
        <v>649</v>
      </c>
      <c r="F81" s="10" t="s">
        <v>481</v>
      </c>
      <c r="G81" s="10" t="s">
        <v>661</v>
      </c>
      <c r="H81" s="10" t="s">
        <v>654</v>
      </c>
      <c r="I81" s="8" t="s">
        <v>387</v>
      </c>
      <c r="J81" s="24"/>
      <c r="K81" s="24"/>
    </row>
    <row r="82" spans="2:11" x14ac:dyDescent="0.2">
      <c r="B82" s="16" t="s">
        <v>483</v>
      </c>
      <c r="C82" s="10"/>
      <c r="D82" s="10"/>
      <c r="E82" s="10" t="s">
        <v>649</v>
      </c>
      <c r="F82" s="10" t="s">
        <v>483</v>
      </c>
      <c r="G82" s="10" t="s">
        <v>661</v>
      </c>
      <c r="H82" s="10" t="s">
        <v>654</v>
      </c>
      <c r="I82" s="8" t="s">
        <v>392</v>
      </c>
      <c r="J82" s="24"/>
      <c r="K82" s="24"/>
    </row>
    <row r="83" spans="2:11" x14ac:dyDescent="0.2">
      <c r="B83" s="16" t="s">
        <v>486</v>
      </c>
      <c r="C83" s="10"/>
      <c r="D83" s="10"/>
      <c r="E83" s="10" t="s">
        <v>649</v>
      </c>
      <c r="F83" s="10" t="s">
        <v>486</v>
      </c>
      <c r="G83" s="10" t="s">
        <v>661</v>
      </c>
      <c r="H83" s="10" t="s">
        <v>654</v>
      </c>
      <c r="I83" s="8" t="s">
        <v>716</v>
      </c>
      <c r="J83" s="24"/>
      <c r="K83" s="24"/>
    </row>
    <row r="84" spans="2:11" x14ac:dyDescent="0.2">
      <c r="B84" s="15" t="s">
        <v>656</v>
      </c>
      <c r="C84" s="10"/>
      <c r="D84" s="10"/>
      <c r="E84" s="10"/>
      <c r="F84" s="10" t="s">
        <v>649</v>
      </c>
      <c r="G84" s="10" t="s">
        <v>661</v>
      </c>
      <c r="H84" s="10" t="s">
        <v>656</v>
      </c>
      <c r="I84" s="8" t="s">
        <v>718</v>
      </c>
      <c r="J84" s="23" t="str">
        <f>IF(SUM(J85:J90)&lt;&gt;0,SUM(J85:J90),"")</f>
        <v/>
      </c>
      <c r="K84" s="23" t="str">
        <f>IF(SUM(K85:K90)&lt;&gt;0,SUM(K85:K90),"")</f>
        <v/>
      </c>
    </row>
    <row r="85" spans="2:11" x14ac:dyDescent="0.2">
      <c r="B85" s="16" t="s">
        <v>19</v>
      </c>
      <c r="C85" s="10"/>
      <c r="D85" s="10"/>
      <c r="E85" s="10" t="s">
        <v>649</v>
      </c>
      <c r="F85" s="10" t="s">
        <v>19</v>
      </c>
      <c r="G85" s="10" t="s">
        <v>661</v>
      </c>
      <c r="H85" s="10" t="s">
        <v>656</v>
      </c>
      <c r="I85" s="8" t="s">
        <v>721</v>
      </c>
      <c r="J85" s="24"/>
      <c r="K85" s="24"/>
    </row>
    <row r="86" spans="2:11" x14ac:dyDescent="0.2">
      <c r="B86" s="16" t="s">
        <v>484</v>
      </c>
      <c r="C86" s="10"/>
      <c r="D86" s="10"/>
      <c r="E86" s="10" t="s">
        <v>649</v>
      </c>
      <c r="F86" s="10" t="s">
        <v>484</v>
      </c>
      <c r="G86" s="10" t="s">
        <v>661</v>
      </c>
      <c r="H86" s="10" t="s">
        <v>656</v>
      </c>
      <c r="I86" s="8" t="s">
        <v>723</v>
      </c>
      <c r="J86" s="24"/>
      <c r="K86" s="24"/>
    </row>
    <row r="87" spans="2:11" x14ac:dyDescent="0.2">
      <c r="B87" s="16" t="s">
        <v>24</v>
      </c>
      <c r="C87" s="10"/>
      <c r="D87" s="10"/>
      <c r="E87" s="10" t="s">
        <v>649</v>
      </c>
      <c r="F87" s="10" t="s">
        <v>24</v>
      </c>
      <c r="G87" s="10" t="s">
        <v>661</v>
      </c>
      <c r="H87" s="10" t="s">
        <v>656</v>
      </c>
      <c r="I87" s="8" t="s">
        <v>398</v>
      </c>
      <c r="J87" s="24"/>
      <c r="K87" s="24"/>
    </row>
    <row r="88" spans="2:11" x14ac:dyDescent="0.2">
      <c r="B88" s="16" t="s">
        <v>485</v>
      </c>
      <c r="C88" s="10"/>
      <c r="D88" s="10"/>
      <c r="E88" s="10" t="s">
        <v>649</v>
      </c>
      <c r="F88" s="10" t="s">
        <v>481</v>
      </c>
      <c r="G88" s="10" t="s">
        <v>661</v>
      </c>
      <c r="H88" s="10" t="s">
        <v>656</v>
      </c>
      <c r="I88" s="8" t="s">
        <v>400</v>
      </c>
      <c r="J88" s="24"/>
      <c r="K88" s="24"/>
    </row>
    <row r="89" spans="2:11" x14ac:dyDescent="0.2">
      <c r="B89" s="16" t="s">
        <v>483</v>
      </c>
      <c r="C89" s="10"/>
      <c r="D89" s="10"/>
      <c r="E89" s="10" t="s">
        <v>649</v>
      </c>
      <c r="F89" s="10" t="s">
        <v>483</v>
      </c>
      <c r="G89" s="10" t="s">
        <v>661</v>
      </c>
      <c r="H89" s="10" t="s">
        <v>656</v>
      </c>
      <c r="I89" s="8" t="s">
        <v>402</v>
      </c>
      <c r="J89" s="24"/>
      <c r="K89" s="24"/>
    </row>
    <row r="90" spans="2:11" x14ac:dyDescent="0.2">
      <c r="B90" s="16" t="s">
        <v>486</v>
      </c>
      <c r="C90" s="10"/>
      <c r="D90" s="10"/>
      <c r="E90" s="10" t="s">
        <v>649</v>
      </c>
      <c r="F90" s="10" t="s">
        <v>486</v>
      </c>
      <c r="G90" s="10" t="s">
        <v>661</v>
      </c>
      <c r="H90" s="10" t="s">
        <v>656</v>
      </c>
      <c r="I90" s="8" t="s">
        <v>404</v>
      </c>
      <c r="J90" s="24"/>
      <c r="K90" s="24"/>
    </row>
  </sheetData>
  <printOptions gridLines="1" gridLinesSet="0"/>
  <pageMargins left="0" right="0" top="0" bottom="0" header="0" footer="0"/>
  <pageSetup paperSize="9" fitToHeight="0" orientation="portrait"/>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2">
    <tabColor indexed="23"/>
  </sheetPr>
  <dimension ref="A1:K90"/>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1079</v>
      </c>
      <c r="F1" s="12" t="s">
        <v>1734</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33.75" x14ac:dyDescent="0.25">
      <c r="J8" s="6" t="s">
        <v>1080</v>
      </c>
      <c r="K8" s="6" t="s">
        <v>1081</v>
      </c>
    </row>
    <row r="9" spans="1:11" hidden="1" x14ac:dyDescent="0.2">
      <c r="J9" s="10" t="s">
        <v>1082</v>
      </c>
      <c r="K9" s="10" t="s">
        <v>1082</v>
      </c>
    </row>
    <row r="10" spans="1:11" hidden="1" x14ac:dyDescent="0.2">
      <c r="J10" s="10" t="s">
        <v>1018</v>
      </c>
      <c r="K10" s="10" t="s">
        <v>490</v>
      </c>
    </row>
    <row r="11" spans="1:11" x14ac:dyDescent="0.2">
      <c r="I11" s="7" t="s">
        <v>1732</v>
      </c>
      <c r="J11" s="8" t="s">
        <v>236</v>
      </c>
      <c r="K11" s="8" t="s">
        <v>156</v>
      </c>
    </row>
    <row r="12" spans="1:11" x14ac:dyDescent="0.2">
      <c r="B12" s="10" t="s">
        <v>1029</v>
      </c>
      <c r="C12" s="10"/>
      <c r="D12" s="10"/>
      <c r="E12" s="10" t="s">
        <v>1030</v>
      </c>
      <c r="F12" s="10" t="s">
        <v>10</v>
      </c>
      <c r="G12" s="10" t="s">
        <v>1083</v>
      </c>
      <c r="H12" s="10" t="s">
        <v>293</v>
      </c>
      <c r="I12" s="8" t="s">
        <v>151</v>
      </c>
      <c r="J12" s="23" t="str">
        <f>IF(SUM(J13,J14,J20)&lt;&gt;0,SUM(J13,J14,J20),"")</f>
        <v/>
      </c>
      <c r="K12" s="23" t="str">
        <f>IF(SUM(K13,K14,K20)&lt;&gt;0,SUM(K13,K14,K20),"")</f>
        <v/>
      </c>
    </row>
    <row r="13" spans="1:11" x14ac:dyDescent="0.2">
      <c r="B13" s="15" t="s">
        <v>1031</v>
      </c>
      <c r="C13" s="10" t="s">
        <v>15</v>
      </c>
      <c r="D13" s="10" t="s">
        <v>10</v>
      </c>
      <c r="E13" s="10" t="s">
        <v>1032</v>
      </c>
      <c r="F13" s="10" t="s">
        <v>20</v>
      </c>
      <c r="G13" s="10" t="s">
        <v>1083</v>
      </c>
      <c r="H13" s="10" t="s">
        <v>21</v>
      </c>
      <c r="I13" s="8" t="s">
        <v>478</v>
      </c>
      <c r="J13" s="24"/>
      <c r="K13" s="24"/>
    </row>
    <row r="14" spans="1:11" x14ac:dyDescent="0.2">
      <c r="B14" s="15" t="s">
        <v>33</v>
      </c>
      <c r="C14" s="10"/>
      <c r="D14" s="10"/>
      <c r="E14" s="10" t="s">
        <v>1030</v>
      </c>
      <c r="F14" s="10" t="s">
        <v>10</v>
      </c>
      <c r="G14" s="10" t="s">
        <v>1083</v>
      </c>
      <c r="H14" s="10" t="s">
        <v>33</v>
      </c>
      <c r="I14" s="8" t="s">
        <v>2</v>
      </c>
      <c r="J14" s="23" t="str">
        <f>IF(SUM(J15:J19)&lt;&gt;0,SUM(J15:J19),"")</f>
        <v/>
      </c>
      <c r="K14" s="23" t="str">
        <f>IF(SUM(K15:K19)&lt;&gt;0,SUM(K15:K19),"")</f>
        <v/>
      </c>
    </row>
    <row r="15" spans="1:11" x14ac:dyDescent="0.2">
      <c r="B15" s="16" t="s">
        <v>19</v>
      </c>
      <c r="C15" s="10"/>
      <c r="D15" s="10" t="s">
        <v>1030</v>
      </c>
      <c r="E15" s="10" t="s">
        <v>10</v>
      </c>
      <c r="F15" s="10" t="s">
        <v>19</v>
      </c>
      <c r="G15" s="10" t="s">
        <v>1083</v>
      </c>
      <c r="H15" s="10" t="s">
        <v>33</v>
      </c>
      <c r="I15" s="8" t="s">
        <v>7</v>
      </c>
      <c r="J15" s="24"/>
      <c r="K15" s="24"/>
    </row>
    <row r="16" spans="1:11" x14ac:dyDescent="0.2">
      <c r="B16" s="16" t="s">
        <v>484</v>
      </c>
      <c r="C16" s="10"/>
      <c r="D16" s="10" t="s">
        <v>1030</v>
      </c>
      <c r="E16" s="10" t="s">
        <v>10</v>
      </c>
      <c r="F16" s="10" t="s">
        <v>484</v>
      </c>
      <c r="G16" s="10" t="s">
        <v>1083</v>
      </c>
      <c r="H16" s="10" t="s">
        <v>33</v>
      </c>
      <c r="I16" s="8" t="s">
        <v>22</v>
      </c>
      <c r="J16" s="24"/>
      <c r="K16" s="24"/>
    </row>
    <row r="17" spans="2:11" x14ac:dyDescent="0.2">
      <c r="B17" s="16" t="s">
        <v>24</v>
      </c>
      <c r="C17" s="10"/>
      <c r="D17" s="10" t="s">
        <v>1030</v>
      </c>
      <c r="E17" s="10" t="s">
        <v>10</v>
      </c>
      <c r="F17" s="10" t="s">
        <v>24</v>
      </c>
      <c r="G17" s="10" t="s">
        <v>1083</v>
      </c>
      <c r="H17" s="10" t="s">
        <v>33</v>
      </c>
      <c r="I17" s="8" t="s">
        <v>25</v>
      </c>
      <c r="J17" s="24"/>
      <c r="K17" s="24"/>
    </row>
    <row r="18" spans="2:11" x14ac:dyDescent="0.2">
      <c r="B18" s="16" t="s">
        <v>485</v>
      </c>
      <c r="C18" s="10"/>
      <c r="D18" s="10" t="s">
        <v>1030</v>
      </c>
      <c r="E18" s="10" t="s">
        <v>10</v>
      </c>
      <c r="F18" s="10" t="s">
        <v>481</v>
      </c>
      <c r="G18" s="10" t="s">
        <v>1083</v>
      </c>
      <c r="H18" s="10" t="s">
        <v>33</v>
      </c>
      <c r="I18" s="8" t="s">
        <v>28</v>
      </c>
      <c r="J18" s="24"/>
      <c r="K18" s="24"/>
    </row>
    <row r="19" spans="2:11" x14ac:dyDescent="0.2">
      <c r="B19" s="16" t="s">
        <v>483</v>
      </c>
      <c r="C19" s="10"/>
      <c r="D19" s="10" t="s">
        <v>1030</v>
      </c>
      <c r="E19" s="10" t="s">
        <v>10</v>
      </c>
      <c r="F19" s="10" t="s">
        <v>483</v>
      </c>
      <c r="G19" s="10" t="s">
        <v>1083</v>
      </c>
      <c r="H19" s="10" t="s">
        <v>33</v>
      </c>
      <c r="I19" s="8" t="s">
        <v>30</v>
      </c>
      <c r="J19" s="24"/>
      <c r="K19" s="24"/>
    </row>
    <row r="20" spans="2:11" x14ac:dyDescent="0.2">
      <c r="B20" s="15" t="s">
        <v>21</v>
      </c>
      <c r="C20" s="10"/>
      <c r="D20" s="10"/>
      <c r="E20" s="10" t="s">
        <v>1033</v>
      </c>
      <c r="F20" s="10" t="s">
        <v>10</v>
      </c>
      <c r="G20" s="10" t="s">
        <v>1083</v>
      </c>
      <c r="H20" s="10" t="s">
        <v>21</v>
      </c>
      <c r="I20" s="8" t="s">
        <v>32</v>
      </c>
      <c r="J20" s="23" t="str">
        <f>IF(SUM(J21:J25)+J28&lt;&gt;0,SUM(J21:J25)+J28,"")</f>
        <v/>
      </c>
      <c r="K20" s="23" t="str">
        <f>IF(SUM(K21:K25)+K28&lt;&gt;0,SUM(K21:K25)+K28,"")</f>
        <v/>
      </c>
    </row>
    <row r="21" spans="2:11" x14ac:dyDescent="0.2">
      <c r="B21" s="16" t="s">
        <v>19</v>
      </c>
      <c r="C21" s="10"/>
      <c r="D21" s="10" t="s">
        <v>1033</v>
      </c>
      <c r="E21" s="10" t="s">
        <v>10</v>
      </c>
      <c r="F21" s="10" t="s">
        <v>19</v>
      </c>
      <c r="G21" s="10" t="s">
        <v>1083</v>
      </c>
      <c r="H21" s="10" t="s">
        <v>21</v>
      </c>
      <c r="I21" s="8" t="s">
        <v>34</v>
      </c>
      <c r="J21" s="24"/>
      <c r="K21" s="24"/>
    </row>
    <row r="22" spans="2:11" x14ac:dyDescent="0.2">
      <c r="B22" s="16" t="s">
        <v>484</v>
      </c>
      <c r="C22" s="10"/>
      <c r="D22" s="10" t="s">
        <v>1030</v>
      </c>
      <c r="E22" s="10" t="s">
        <v>10</v>
      </c>
      <c r="F22" s="10" t="s">
        <v>484</v>
      </c>
      <c r="G22" s="10" t="s">
        <v>1083</v>
      </c>
      <c r="H22" s="10" t="s">
        <v>21</v>
      </c>
      <c r="I22" s="8" t="s">
        <v>35</v>
      </c>
      <c r="J22" s="24"/>
      <c r="K22" s="24"/>
    </row>
    <row r="23" spans="2:11" x14ac:dyDescent="0.2">
      <c r="B23" s="16" t="s">
        <v>24</v>
      </c>
      <c r="C23" s="10"/>
      <c r="D23" s="10" t="s">
        <v>1033</v>
      </c>
      <c r="E23" s="10" t="s">
        <v>10</v>
      </c>
      <c r="F23" s="10" t="s">
        <v>24</v>
      </c>
      <c r="G23" s="10" t="s">
        <v>1083</v>
      </c>
      <c r="H23" s="10" t="s">
        <v>21</v>
      </c>
      <c r="I23" s="8" t="s">
        <v>49</v>
      </c>
      <c r="J23" s="24"/>
      <c r="K23" s="24"/>
    </row>
    <row r="24" spans="2:11" x14ac:dyDescent="0.2">
      <c r="B24" s="16" t="s">
        <v>485</v>
      </c>
      <c r="C24" s="10"/>
      <c r="D24" s="10" t="s">
        <v>1030</v>
      </c>
      <c r="E24" s="10" t="s">
        <v>10</v>
      </c>
      <c r="F24" s="10" t="s">
        <v>481</v>
      </c>
      <c r="G24" s="10" t="s">
        <v>1083</v>
      </c>
      <c r="H24" s="10" t="s">
        <v>21</v>
      </c>
      <c r="I24" s="8" t="s">
        <v>50</v>
      </c>
      <c r="J24" s="24"/>
      <c r="K24" s="24"/>
    </row>
    <row r="25" spans="2:11" x14ac:dyDescent="0.2">
      <c r="B25" s="16" t="s">
        <v>483</v>
      </c>
      <c r="C25" s="10"/>
      <c r="D25" s="10" t="s">
        <v>1030</v>
      </c>
      <c r="E25" s="10" t="s">
        <v>10</v>
      </c>
      <c r="F25" s="10" t="s">
        <v>483</v>
      </c>
      <c r="G25" s="10" t="s">
        <v>1083</v>
      </c>
      <c r="H25" s="10" t="s">
        <v>21</v>
      </c>
      <c r="I25" s="8" t="s">
        <v>51</v>
      </c>
      <c r="J25" s="24"/>
      <c r="K25" s="24"/>
    </row>
    <row r="26" spans="2:11" x14ac:dyDescent="0.2">
      <c r="B26" s="18" t="s">
        <v>508</v>
      </c>
      <c r="C26" s="10" t="s">
        <v>1030</v>
      </c>
      <c r="D26" s="10" t="s">
        <v>10</v>
      </c>
      <c r="E26" s="10" t="s">
        <v>483</v>
      </c>
      <c r="F26" s="10" t="s">
        <v>509</v>
      </c>
      <c r="G26" s="10" t="s">
        <v>1083</v>
      </c>
      <c r="H26" s="10" t="s">
        <v>21</v>
      </c>
      <c r="I26" s="8" t="s">
        <v>52</v>
      </c>
      <c r="J26" s="24"/>
      <c r="K26" s="24"/>
    </row>
    <row r="27" spans="2:11" x14ac:dyDescent="0.2">
      <c r="B27" s="18" t="s">
        <v>1034</v>
      </c>
      <c r="C27" s="10"/>
      <c r="D27" s="10" t="s">
        <v>1030</v>
      </c>
      <c r="E27" s="10" t="s">
        <v>10</v>
      </c>
      <c r="F27" s="10" t="s">
        <v>483</v>
      </c>
      <c r="G27" s="10" t="s">
        <v>1084</v>
      </c>
      <c r="H27" s="10" t="s">
        <v>21</v>
      </c>
      <c r="I27" s="8" t="s">
        <v>141</v>
      </c>
      <c r="J27" s="24"/>
      <c r="K27" s="24"/>
    </row>
    <row r="28" spans="2:11" x14ac:dyDescent="0.2">
      <c r="B28" s="16" t="s">
        <v>486</v>
      </c>
      <c r="C28" s="10"/>
      <c r="D28" s="10" t="s">
        <v>1030</v>
      </c>
      <c r="E28" s="10" t="s">
        <v>10</v>
      </c>
      <c r="F28" s="10" t="s">
        <v>486</v>
      </c>
      <c r="G28" s="10" t="s">
        <v>1083</v>
      </c>
      <c r="H28" s="10" t="s">
        <v>21</v>
      </c>
      <c r="I28" s="8" t="s">
        <v>143</v>
      </c>
      <c r="J28" s="24"/>
      <c r="K28" s="24"/>
    </row>
    <row r="29" spans="2:11" x14ac:dyDescent="0.2">
      <c r="B29" s="18" t="s">
        <v>1035</v>
      </c>
      <c r="C29" s="10"/>
      <c r="D29" s="10" t="s">
        <v>1030</v>
      </c>
      <c r="E29" s="10" t="s">
        <v>10</v>
      </c>
      <c r="F29" s="10" t="s">
        <v>486</v>
      </c>
      <c r="G29" s="10" t="s">
        <v>1085</v>
      </c>
      <c r="H29" s="10" t="s">
        <v>21</v>
      </c>
      <c r="I29" s="8" t="s">
        <v>144</v>
      </c>
      <c r="J29" s="24"/>
      <c r="K29" s="24"/>
    </row>
    <row r="30" spans="2:11" x14ac:dyDescent="0.2">
      <c r="B30" s="18" t="s">
        <v>542</v>
      </c>
      <c r="C30" s="10" t="s">
        <v>1030</v>
      </c>
      <c r="D30" s="10" t="s">
        <v>10</v>
      </c>
      <c r="E30" s="10" t="s">
        <v>486</v>
      </c>
      <c r="F30" s="10" t="s">
        <v>1083</v>
      </c>
      <c r="G30" s="10" t="s">
        <v>21</v>
      </c>
      <c r="H30" s="10" t="s">
        <v>543</v>
      </c>
      <c r="I30" s="8" t="s">
        <v>146</v>
      </c>
      <c r="J30" s="24"/>
      <c r="K30" s="24"/>
    </row>
    <row r="31" spans="2:11" x14ac:dyDescent="0.2">
      <c r="B31" s="10" t="s">
        <v>1036</v>
      </c>
      <c r="C31" s="10"/>
      <c r="D31" s="10"/>
      <c r="E31" s="10" t="s">
        <v>1037</v>
      </c>
      <c r="F31" s="10" t="s">
        <v>10</v>
      </c>
      <c r="G31" s="10" t="s">
        <v>1083</v>
      </c>
      <c r="H31" s="10" t="s">
        <v>293</v>
      </c>
      <c r="I31" s="8" t="s">
        <v>236</v>
      </c>
      <c r="J31" s="23" t="str">
        <f>IF(SUM(J32,J38)&lt;&gt;0,SUM(J32,J38),"")</f>
        <v/>
      </c>
      <c r="K31" s="23" t="str">
        <f>IF(SUM(K32,K38)&lt;&gt;0,SUM(K32,K38),"")</f>
        <v/>
      </c>
    </row>
    <row r="32" spans="2:11" x14ac:dyDescent="0.2">
      <c r="B32" s="15" t="s">
        <v>33</v>
      </c>
      <c r="C32" s="10"/>
      <c r="D32" s="10"/>
      <c r="E32" s="10" t="s">
        <v>1037</v>
      </c>
      <c r="F32" s="10" t="s">
        <v>10</v>
      </c>
      <c r="G32" s="10" t="s">
        <v>1083</v>
      </c>
      <c r="H32" s="10" t="s">
        <v>33</v>
      </c>
      <c r="I32" s="8" t="s">
        <v>69</v>
      </c>
      <c r="J32" s="23" t="str">
        <f>IF(SUM(J33:J37)&lt;&gt;0,SUM(J33:J37),"")</f>
        <v/>
      </c>
      <c r="K32" s="23" t="str">
        <f>IF(SUM(K33:K37)&lt;&gt;0,SUM(K33:K37),"")</f>
        <v/>
      </c>
    </row>
    <row r="33" spans="2:11" x14ac:dyDescent="0.2">
      <c r="B33" s="16" t="s">
        <v>19</v>
      </c>
      <c r="C33" s="10"/>
      <c r="D33" s="10" t="s">
        <v>1037</v>
      </c>
      <c r="E33" s="10" t="s">
        <v>10</v>
      </c>
      <c r="F33" s="10" t="s">
        <v>19</v>
      </c>
      <c r="G33" s="10" t="s">
        <v>1083</v>
      </c>
      <c r="H33" s="10" t="s">
        <v>33</v>
      </c>
      <c r="I33" s="8" t="s">
        <v>70</v>
      </c>
      <c r="J33" s="24"/>
      <c r="K33" s="24"/>
    </row>
    <row r="34" spans="2:11" x14ac:dyDescent="0.2">
      <c r="B34" s="16" t="s">
        <v>484</v>
      </c>
      <c r="C34" s="10"/>
      <c r="D34" s="10" t="s">
        <v>1037</v>
      </c>
      <c r="E34" s="10" t="s">
        <v>10</v>
      </c>
      <c r="F34" s="10" t="s">
        <v>484</v>
      </c>
      <c r="G34" s="10" t="s">
        <v>1083</v>
      </c>
      <c r="H34" s="10" t="s">
        <v>33</v>
      </c>
      <c r="I34" s="8" t="s">
        <v>71</v>
      </c>
      <c r="J34" s="24"/>
      <c r="K34" s="24"/>
    </row>
    <row r="35" spans="2:11" x14ac:dyDescent="0.2">
      <c r="B35" s="16" t="s">
        <v>24</v>
      </c>
      <c r="C35" s="10"/>
      <c r="D35" s="10" t="s">
        <v>1037</v>
      </c>
      <c r="E35" s="10" t="s">
        <v>10</v>
      </c>
      <c r="F35" s="10" t="s">
        <v>24</v>
      </c>
      <c r="G35" s="10" t="s">
        <v>1083</v>
      </c>
      <c r="H35" s="10" t="s">
        <v>33</v>
      </c>
      <c r="I35" s="8" t="s">
        <v>908</v>
      </c>
      <c r="J35" s="24"/>
      <c r="K35" s="24"/>
    </row>
    <row r="36" spans="2:11" x14ac:dyDescent="0.2">
      <c r="B36" s="16" t="s">
        <v>485</v>
      </c>
      <c r="C36" s="10"/>
      <c r="D36" s="10" t="s">
        <v>1037</v>
      </c>
      <c r="E36" s="10" t="s">
        <v>10</v>
      </c>
      <c r="F36" s="10" t="s">
        <v>481</v>
      </c>
      <c r="G36" s="10" t="s">
        <v>1083</v>
      </c>
      <c r="H36" s="10" t="s">
        <v>33</v>
      </c>
      <c r="I36" s="8" t="s">
        <v>909</v>
      </c>
      <c r="J36" s="24"/>
      <c r="K36" s="24"/>
    </row>
    <row r="37" spans="2:11" x14ac:dyDescent="0.2">
      <c r="B37" s="16" t="s">
        <v>483</v>
      </c>
      <c r="C37" s="10"/>
      <c r="D37" s="10" t="s">
        <v>1037</v>
      </c>
      <c r="E37" s="10" t="s">
        <v>10</v>
      </c>
      <c r="F37" s="10" t="s">
        <v>483</v>
      </c>
      <c r="G37" s="10" t="s">
        <v>1083</v>
      </c>
      <c r="H37" s="10" t="s">
        <v>33</v>
      </c>
      <c r="I37" s="8" t="s">
        <v>910</v>
      </c>
      <c r="J37" s="24"/>
      <c r="K37" s="24"/>
    </row>
    <row r="38" spans="2:11" x14ac:dyDescent="0.2">
      <c r="B38" s="15" t="s">
        <v>21</v>
      </c>
      <c r="C38" s="10"/>
      <c r="D38" s="10"/>
      <c r="E38" s="10" t="s">
        <v>1037</v>
      </c>
      <c r="F38" s="10" t="s">
        <v>10</v>
      </c>
      <c r="G38" s="10" t="s">
        <v>1083</v>
      </c>
      <c r="H38" s="10" t="s">
        <v>21</v>
      </c>
      <c r="I38" s="8" t="s">
        <v>317</v>
      </c>
      <c r="J38" s="23" t="str">
        <f>IF(SUM(J39:J43)+J46&lt;&gt;0,SUM(J39:J43)+J46,"")</f>
        <v/>
      </c>
      <c r="K38" s="23" t="str">
        <f>IF(SUM(K39:K43)+K46&lt;&gt;0,SUM(K39:K43)+K46,"")</f>
        <v/>
      </c>
    </row>
    <row r="39" spans="2:11" x14ac:dyDescent="0.2">
      <c r="B39" s="16" t="s">
        <v>19</v>
      </c>
      <c r="C39" s="10"/>
      <c r="D39" s="10" t="s">
        <v>1037</v>
      </c>
      <c r="E39" s="10" t="s">
        <v>10</v>
      </c>
      <c r="F39" s="10" t="s">
        <v>19</v>
      </c>
      <c r="G39" s="10" t="s">
        <v>1083</v>
      </c>
      <c r="H39" s="10" t="s">
        <v>21</v>
      </c>
      <c r="I39" s="8" t="s">
        <v>320</v>
      </c>
      <c r="J39" s="24"/>
      <c r="K39" s="24"/>
    </row>
    <row r="40" spans="2:11" x14ac:dyDescent="0.2">
      <c r="B40" s="16" t="s">
        <v>484</v>
      </c>
      <c r="C40" s="10"/>
      <c r="D40" s="10" t="s">
        <v>1037</v>
      </c>
      <c r="E40" s="10" t="s">
        <v>10</v>
      </c>
      <c r="F40" s="10" t="s">
        <v>484</v>
      </c>
      <c r="G40" s="10" t="s">
        <v>1083</v>
      </c>
      <c r="H40" s="10" t="s">
        <v>21</v>
      </c>
      <c r="I40" s="8" t="s">
        <v>1038</v>
      </c>
      <c r="J40" s="24"/>
      <c r="K40" s="24"/>
    </row>
    <row r="41" spans="2:11" x14ac:dyDescent="0.2">
      <c r="B41" s="16" t="s">
        <v>24</v>
      </c>
      <c r="C41" s="10"/>
      <c r="D41" s="10" t="s">
        <v>1037</v>
      </c>
      <c r="E41" s="10" t="s">
        <v>10</v>
      </c>
      <c r="F41" s="10" t="s">
        <v>24</v>
      </c>
      <c r="G41" s="10" t="s">
        <v>1083</v>
      </c>
      <c r="H41" s="10" t="s">
        <v>21</v>
      </c>
      <c r="I41" s="8" t="s">
        <v>1039</v>
      </c>
      <c r="J41" s="24"/>
      <c r="K41" s="24"/>
    </row>
    <row r="42" spans="2:11" x14ac:dyDescent="0.2">
      <c r="B42" s="16" t="s">
        <v>485</v>
      </c>
      <c r="C42" s="10"/>
      <c r="D42" s="10" t="s">
        <v>1037</v>
      </c>
      <c r="E42" s="10" t="s">
        <v>10</v>
      </c>
      <c r="F42" s="10" t="s">
        <v>481</v>
      </c>
      <c r="G42" s="10" t="s">
        <v>1083</v>
      </c>
      <c r="H42" s="10" t="s">
        <v>21</v>
      </c>
      <c r="I42" s="8" t="s">
        <v>697</v>
      </c>
      <c r="J42" s="24"/>
      <c r="K42" s="24"/>
    </row>
    <row r="43" spans="2:11" x14ac:dyDescent="0.2">
      <c r="B43" s="16" t="s">
        <v>483</v>
      </c>
      <c r="C43" s="10"/>
      <c r="D43" s="10" t="s">
        <v>1037</v>
      </c>
      <c r="E43" s="10" t="s">
        <v>10</v>
      </c>
      <c r="F43" s="10" t="s">
        <v>483</v>
      </c>
      <c r="G43" s="10" t="s">
        <v>1083</v>
      </c>
      <c r="H43" s="10" t="s">
        <v>21</v>
      </c>
      <c r="I43" s="8" t="s">
        <v>1040</v>
      </c>
      <c r="J43" s="24"/>
      <c r="K43" s="24"/>
    </row>
    <row r="44" spans="2:11" x14ac:dyDescent="0.2">
      <c r="B44" s="18" t="s">
        <v>508</v>
      </c>
      <c r="C44" s="10" t="s">
        <v>1037</v>
      </c>
      <c r="D44" s="10" t="s">
        <v>10</v>
      </c>
      <c r="E44" s="10" t="s">
        <v>483</v>
      </c>
      <c r="F44" s="10" t="s">
        <v>509</v>
      </c>
      <c r="G44" s="10" t="s">
        <v>1083</v>
      </c>
      <c r="H44" s="10" t="s">
        <v>21</v>
      </c>
      <c r="I44" s="8" t="s">
        <v>1041</v>
      </c>
      <c r="J44" s="24"/>
      <c r="K44" s="24"/>
    </row>
    <row r="45" spans="2:11" x14ac:dyDescent="0.2">
      <c r="B45" s="18" t="s">
        <v>1034</v>
      </c>
      <c r="C45" s="10"/>
      <c r="D45" s="10" t="s">
        <v>1037</v>
      </c>
      <c r="E45" s="10" t="s">
        <v>10</v>
      </c>
      <c r="F45" s="10" t="s">
        <v>483</v>
      </c>
      <c r="G45" s="10" t="s">
        <v>1084</v>
      </c>
      <c r="H45" s="10" t="s">
        <v>21</v>
      </c>
      <c r="I45" s="8" t="s">
        <v>1042</v>
      </c>
      <c r="J45" s="24"/>
      <c r="K45" s="24"/>
    </row>
    <row r="46" spans="2:11" x14ac:dyDescent="0.2">
      <c r="B46" s="16" t="s">
        <v>486</v>
      </c>
      <c r="C46" s="10"/>
      <c r="D46" s="10" t="s">
        <v>1037</v>
      </c>
      <c r="E46" s="10" t="s">
        <v>10</v>
      </c>
      <c r="F46" s="10" t="s">
        <v>486</v>
      </c>
      <c r="G46" s="10" t="s">
        <v>1083</v>
      </c>
      <c r="H46" s="10" t="s">
        <v>21</v>
      </c>
      <c r="I46" s="8" t="s">
        <v>1043</v>
      </c>
      <c r="J46" s="24"/>
      <c r="K46" s="24"/>
    </row>
    <row r="47" spans="2:11" x14ac:dyDescent="0.2">
      <c r="B47" s="18" t="s">
        <v>1035</v>
      </c>
      <c r="C47" s="10"/>
      <c r="D47" s="10" t="s">
        <v>1037</v>
      </c>
      <c r="E47" s="10" t="s">
        <v>10</v>
      </c>
      <c r="F47" s="10" t="s">
        <v>486</v>
      </c>
      <c r="G47" s="10" t="s">
        <v>1085</v>
      </c>
      <c r="H47" s="10" t="s">
        <v>21</v>
      </c>
      <c r="I47" s="8" t="s">
        <v>1044</v>
      </c>
      <c r="J47" s="24"/>
      <c r="K47" s="24"/>
    </row>
    <row r="48" spans="2:11" x14ac:dyDescent="0.2">
      <c r="B48" s="18" t="s">
        <v>542</v>
      </c>
      <c r="C48" s="10" t="s">
        <v>1037</v>
      </c>
      <c r="D48" s="10" t="s">
        <v>10</v>
      </c>
      <c r="E48" s="10" t="s">
        <v>486</v>
      </c>
      <c r="F48" s="10" t="s">
        <v>1083</v>
      </c>
      <c r="G48" s="10" t="s">
        <v>21</v>
      </c>
      <c r="H48" s="10" t="s">
        <v>543</v>
      </c>
      <c r="I48" s="8" t="s">
        <v>1045</v>
      </c>
      <c r="J48" s="24"/>
      <c r="K48" s="24"/>
    </row>
    <row r="49" spans="2:11" x14ac:dyDescent="0.2">
      <c r="B49" s="10" t="s">
        <v>1046</v>
      </c>
      <c r="C49" s="10"/>
      <c r="D49" s="10"/>
      <c r="E49" s="10" t="s">
        <v>1047</v>
      </c>
      <c r="F49" s="10" t="s">
        <v>10</v>
      </c>
      <c r="G49" s="10" t="s">
        <v>1083</v>
      </c>
      <c r="H49" s="10" t="s">
        <v>293</v>
      </c>
      <c r="I49" s="8" t="s">
        <v>73</v>
      </c>
      <c r="J49" s="23" t="str">
        <f>IF(SUM(J50,J56)&lt;&gt;0,SUM(J50,J56),"")</f>
        <v/>
      </c>
      <c r="K49" s="23" t="str">
        <f>IF(SUM(K50,K56)&lt;&gt;0,SUM(K50,K56),"")</f>
        <v/>
      </c>
    </row>
    <row r="50" spans="2:11" x14ac:dyDescent="0.2">
      <c r="B50" s="15" t="s">
        <v>33</v>
      </c>
      <c r="C50" s="10"/>
      <c r="D50" s="10"/>
      <c r="E50" s="10" t="s">
        <v>1047</v>
      </c>
      <c r="F50" s="10" t="s">
        <v>10</v>
      </c>
      <c r="G50" s="10" t="s">
        <v>1083</v>
      </c>
      <c r="H50" s="10" t="s">
        <v>33</v>
      </c>
      <c r="I50" s="8" t="s">
        <v>1048</v>
      </c>
      <c r="J50" s="23" t="str">
        <f>IF(SUM(J51:J55)&lt;&gt;0,SUM(J51:J55),"")</f>
        <v/>
      </c>
      <c r="K50" s="23" t="str">
        <f>IF(SUM(K51:K55)&lt;&gt;0,SUM(K51:K55),"")</f>
        <v/>
      </c>
    </row>
    <row r="51" spans="2:11" x14ac:dyDescent="0.2">
      <c r="B51" s="16" t="s">
        <v>19</v>
      </c>
      <c r="C51" s="10"/>
      <c r="D51" s="10" t="s">
        <v>1047</v>
      </c>
      <c r="E51" s="10" t="s">
        <v>10</v>
      </c>
      <c r="F51" s="10" t="s">
        <v>19</v>
      </c>
      <c r="G51" s="10" t="s">
        <v>1083</v>
      </c>
      <c r="H51" s="10" t="s">
        <v>33</v>
      </c>
      <c r="I51" s="8" t="s">
        <v>1049</v>
      </c>
      <c r="J51" s="24"/>
      <c r="K51" s="24"/>
    </row>
    <row r="52" spans="2:11" x14ac:dyDescent="0.2">
      <c r="B52" s="16" t="s">
        <v>484</v>
      </c>
      <c r="C52" s="10"/>
      <c r="D52" s="10" t="s">
        <v>1047</v>
      </c>
      <c r="E52" s="10" t="s">
        <v>10</v>
      </c>
      <c r="F52" s="10" t="s">
        <v>484</v>
      </c>
      <c r="G52" s="10" t="s">
        <v>1083</v>
      </c>
      <c r="H52" s="10" t="s">
        <v>33</v>
      </c>
      <c r="I52" s="8" t="s">
        <v>1050</v>
      </c>
      <c r="J52" s="24"/>
      <c r="K52" s="24"/>
    </row>
    <row r="53" spans="2:11" x14ac:dyDescent="0.2">
      <c r="B53" s="16" t="s">
        <v>24</v>
      </c>
      <c r="C53" s="10"/>
      <c r="D53" s="10" t="s">
        <v>1047</v>
      </c>
      <c r="E53" s="10" t="s">
        <v>10</v>
      </c>
      <c r="F53" s="10" t="s">
        <v>24</v>
      </c>
      <c r="G53" s="10" t="s">
        <v>1083</v>
      </c>
      <c r="H53" s="10" t="s">
        <v>33</v>
      </c>
      <c r="I53" s="8" t="s">
        <v>1051</v>
      </c>
      <c r="J53" s="24"/>
      <c r="K53" s="24"/>
    </row>
    <row r="54" spans="2:11" x14ac:dyDescent="0.2">
      <c r="B54" s="16" t="s">
        <v>485</v>
      </c>
      <c r="C54" s="10"/>
      <c r="D54" s="10" t="s">
        <v>1047</v>
      </c>
      <c r="E54" s="10" t="s">
        <v>10</v>
      </c>
      <c r="F54" s="10" t="s">
        <v>481</v>
      </c>
      <c r="G54" s="10" t="s">
        <v>1083</v>
      </c>
      <c r="H54" s="10" t="s">
        <v>33</v>
      </c>
      <c r="I54" s="8" t="s">
        <v>258</v>
      </c>
      <c r="J54" s="24"/>
      <c r="K54" s="24"/>
    </row>
    <row r="55" spans="2:11" x14ac:dyDescent="0.2">
      <c r="B55" s="16" t="s">
        <v>483</v>
      </c>
      <c r="C55" s="10"/>
      <c r="D55" s="10" t="s">
        <v>1047</v>
      </c>
      <c r="E55" s="10" t="s">
        <v>10</v>
      </c>
      <c r="F55" s="10" t="s">
        <v>483</v>
      </c>
      <c r="G55" s="10" t="s">
        <v>1083</v>
      </c>
      <c r="H55" s="10" t="s">
        <v>33</v>
      </c>
      <c r="I55" s="8" t="s">
        <v>1052</v>
      </c>
      <c r="J55" s="24"/>
      <c r="K55" s="24"/>
    </row>
    <row r="56" spans="2:11" x14ac:dyDescent="0.2">
      <c r="B56" s="15" t="s">
        <v>21</v>
      </c>
      <c r="C56" s="10"/>
      <c r="D56" s="10"/>
      <c r="E56" s="10" t="s">
        <v>1047</v>
      </c>
      <c r="F56" s="10" t="s">
        <v>10</v>
      </c>
      <c r="G56" s="10" t="s">
        <v>1083</v>
      </c>
      <c r="H56" s="10" t="s">
        <v>21</v>
      </c>
      <c r="I56" s="8" t="s">
        <v>1053</v>
      </c>
      <c r="J56" s="23" t="str">
        <f>IF(SUM(J57:J61)+J64&lt;&gt;0,SUM(J57:J61)+J64,"")</f>
        <v/>
      </c>
      <c r="K56" s="23" t="str">
        <f>IF(SUM(K57:K61)+K64&lt;&gt;0,SUM(K57:K61)+K64,"")</f>
        <v/>
      </c>
    </row>
    <row r="57" spans="2:11" x14ac:dyDescent="0.2">
      <c r="B57" s="16" t="s">
        <v>19</v>
      </c>
      <c r="C57" s="10"/>
      <c r="D57" s="10" t="s">
        <v>1047</v>
      </c>
      <c r="E57" s="10" t="s">
        <v>10</v>
      </c>
      <c r="F57" s="10" t="s">
        <v>19</v>
      </c>
      <c r="G57" s="10" t="s">
        <v>1083</v>
      </c>
      <c r="H57" s="10" t="s">
        <v>21</v>
      </c>
      <c r="I57" s="8" t="s">
        <v>1054</v>
      </c>
      <c r="J57" s="24"/>
      <c r="K57" s="24"/>
    </row>
    <row r="58" spans="2:11" x14ac:dyDescent="0.2">
      <c r="B58" s="16" t="s">
        <v>484</v>
      </c>
      <c r="C58" s="10"/>
      <c r="D58" s="10" t="s">
        <v>1047</v>
      </c>
      <c r="E58" s="10" t="s">
        <v>10</v>
      </c>
      <c r="F58" s="10" t="s">
        <v>484</v>
      </c>
      <c r="G58" s="10" t="s">
        <v>1083</v>
      </c>
      <c r="H58" s="10" t="s">
        <v>21</v>
      </c>
      <c r="I58" s="8" t="s">
        <v>1055</v>
      </c>
      <c r="J58" s="24"/>
      <c r="K58" s="24"/>
    </row>
    <row r="59" spans="2:11" x14ac:dyDescent="0.2">
      <c r="B59" s="16" t="s">
        <v>24</v>
      </c>
      <c r="C59" s="10"/>
      <c r="D59" s="10" t="s">
        <v>1047</v>
      </c>
      <c r="E59" s="10" t="s">
        <v>10</v>
      </c>
      <c r="F59" s="10" t="s">
        <v>24</v>
      </c>
      <c r="G59" s="10" t="s">
        <v>1083</v>
      </c>
      <c r="H59" s="10" t="s">
        <v>21</v>
      </c>
      <c r="I59" s="8" t="s">
        <v>1056</v>
      </c>
      <c r="J59" s="24"/>
      <c r="K59" s="24"/>
    </row>
    <row r="60" spans="2:11" x14ac:dyDescent="0.2">
      <c r="B60" s="16" t="s">
        <v>485</v>
      </c>
      <c r="C60" s="10"/>
      <c r="D60" s="10" t="s">
        <v>1047</v>
      </c>
      <c r="E60" s="10" t="s">
        <v>10</v>
      </c>
      <c r="F60" s="10" t="s">
        <v>481</v>
      </c>
      <c r="G60" s="10" t="s">
        <v>1083</v>
      </c>
      <c r="H60" s="10" t="s">
        <v>21</v>
      </c>
      <c r="I60" s="8" t="s">
        <v>1057</v>
      </c>
      <c r="J60" s="24"/>
      <c r="K60" s="24"/>
    </row>
    <row r="61" spans="2:11" x14ac:dyDescent="0.2">
      <c r="B61" s="16" t="s">
        <v>483</v>
      </c>
      <c r="C61" s="10"/>
      <c r="D61" s="10" t="s">
        <v>1047</v>
      </c>
      <c r="E61" s="10" t="s">
        <v>10</v>
      </c>
      <c r="F61" s="10" t="s">
        <v>483</v>
      </c>
      <c r="G61" s="10" t="s">
        <v>1083</v>
      </c>
      <c r="H61" s="10" t="s">
        <v>21</v>
      </c>
      <c r="I61" s="8" t="s">
        <v>1058</v>
      </c>
      <c r="J61" s="24"/>
      <c r="K61" s="24"/>
    </row>
    <row r="62" spans="2:11" x14ac:dyDescent="0.2">
      <c r="B62" s="18" t="s">
        <v>508</v>
      </c>
      <c r="C62" s="10" t="s">
        <v>1047</v>
      </c>
      <c r="D62" s="10" t="s">
        <v>10</v>
      </c>
      <c r="E62" s="10" t="s">
        <v>483</v>
      </c>
      <c r="F62" s="10" t="s">
        <v>509</v>
      </c>
      <c r="G62" s="10" t="s">
        <v>1083</v>
      </c>
      <c r="H62" s="10" t="s">
        <v>21</v>
      </c>
      <c r="I62" s="8" t="s">
        <v>1059</v>
      </c>
      <c r="J62" s="24"/>
      <c r="K62" s="24"/>
    </row>
    <row r="63" spans="2:11" x14ac:dyDescent="0.2">
      <c r="B63" s="18" t="s">
        <v>1034</v>
      </c>
      <c r="C63" s="10"/>
      <c r="D63" s="10" t="s">
        <v>1047</v>
      </c>
      <c r="E63" s="10" t="s">
        <v>10</v>
      </c>
      <c r="F63" s="10" t="s">
        <v>483</v>
      </c>
      <c r="G63" s="10" t="s">
        <v>1084</v>
      </c>
      <c r="H63" s="10" t="s">
        <v>21</v>
      </c>
      <c r="I63" s="8" t="s">
        <v>1060</v>
      </c>
      <c r="J63" s="24"/>
      <c r="K63" s="24"/>
    </row>
    <row r="64" spans="2:11" x14ac:dyDescent="0.2">
      <c r="B64" s="16" t="s">
        <v>486</v>
      </c>
      <c r="C64" s="10"/>
      <c r="D64" s="10" t="s">
        <v>1047</v>
      </c>
      <c r="E64" s="10" t="s">
        <v>10</v>
      </c>
      <c r="F64" s="10" t="s">
        <v>486</v>
      </c>
      <c r="G64" s="10" t="s">
        <v>1083</v>
      </c>
      <c r="H64" s="10" t="s">
        <v>21</v>
      </c>
      <c r="I64" s="8" t="s">
        <v>1061</v>
      </c>
      <c r="J64" s="24"/>
      <c r="K64" s="24"/>
    </row>
    <row r="65" spans="2:11" x14ac:dyDescent="0.2">
      <c r="B65" s="18" t="s">
        <v>1035</v>
      </c>
      <c r="C65" s="10"/>
      <c r="D65" s="10" t="s">
        <v>1047</v>
      </c>
      <c r="E65" s="10" t="s">
        <v>10</v>
      </c>
      <c r="F65" s="10" t="s">
        <v>486</v>
      </c>
      <c r="G65" s="10" t="s">
        <v>1085</v>
      </c>
      <c r="H65" s="10" t="s">
        <v>21</v>
      </c>
      <c r="I65" s="8" t="s">
        <v>1062</v>
      </c>
      <c r="J65" s="24"/>
      <c r="K65" s="24"/>
    </row>
    <row r="66" spans="2:11" x14ac:dyDescent="0.2">
      <c r="B66" s="18" t="s">
        <v>542</v>
      </c>
      <c r="C66" s="10" t="s">
        <v>1047</v>
      </c>
      <c r="D66" s="10" t="s">
        <v>10</v>
      </c>
      <c r="E66" s="10" t="s">
        <v>486</v>
      </c>
      <c r="F66" s="10" t="s">
        <v>1083</v>
      </c>
      <c r="G66" s="10" t="s">
        <v>21</v>
      </c>
      <c r="H66" s="10" t="s">
        <v>543</v>
      </c>
      <c r="I66" s="8" t="s">
        <v>1063</v>
      </c>
      <c r="J66" s="24"/>
      <c r="K66" s="24"/>
    </row>
    <row r="67" spans="2:11" x14ac:dyDescent="0.2">
      <c r="B67" s="10" t="s">
        <v>1064</v>
      </c>
      <c r="C67" s="10"/>
      <c r="D67" s="10"/>
      <c r="E67" s="10" t="s">
        <v>522</v>
      </c>
      <c r="F67" s="10" t="s">
        <v>10</v>
      </c>
      <c r="G67" s="10" t="s">
        <v>1083</v>
      </c>
      <c r="H67" s="10" t="s">
        <v>293</v>
      </c>
      <c r="I67" s="8" t="s">
        <v>108</v>
      </c>
      <c r="J67" s="23" t="str">
        <f>IF(SUM(J12,J31,J49)&lt;&gt;0,SUM(J12,J31,J49),"")</f>
        <v/>
      </c>
      <c r="K67" s="23" t="str">
        <f>IF(SUM(K12,K31,K49)&lt;&gt;0,SUM(K12,K31,K49),"")</f>
        <v/>
      </c>
    </row>
    <row r="68" spans="2:11" x14ac:dyDescent="0.2">
      <c r="B68" s="10" t="s">
        <v>1065</v>
      </c>
      <c r="C68" s="10"/>
      <c r="D68" s="10"/>
      <c r="E68" s="10" t="s">
        <v>117</v>
      </c>
      <c r="F68" s="10" t="s">
        <v>10</v>
      </c>
      <c r="G68" s="10" t="s">
        <v>1083</v>
      </c>
      <c r="H68" s="10" t="s">
        <v>293</v>
      </c>
      <c r="I68" s="8" t="s">
        <v>998</v>
      </c>
      <c r="J68" s="24"/>
      <c r="K68" s="24"/>
    </row>
    <row r="69" spans="2:11" x14ac:dyDescent="0.2">
      <c r="B69" s="10" t="s">
        <v>992</v>
      </c>
      <c r="C69" s="10"/>
      <c r="D69" s="10"/>
      <c r="E69" s="10"/>
      <c r="F69" s="10" t="s">
        <v>649</v>
      </c>
      <c r="G69" s="10" t="s">
        <v>1083</v>
      </c>
      <c r="H69" s="10" t="s">
        <v>160</v>
      </c>
      <c r="I69" s="8" t="s">
        <v>405</v>
      </c>
      <c r="J69" s="23" t="str">
        <f>IF(SUM(J70,J77,J84)&lt;&gt;0,SUM(J70,J77,J84),"")</f>
        <v/>
      </c>
      <c r="K69" s="23" t="str">
        <f>IF(SUM(K70,K77,K84)&lt;&gt;0,SUM(K70,K77,K84),"")</f>
        <v/>
      </c>
    </row>
    <row r="70" spans="2:11" x14ac:dyDescent="0.2">
      <c r="B70" s="15" t="s">
        <v>653</v>
      </c>
      <c r="C70" s="10"/>
      <c r="D70" s="10"/>
      <c r="E70" s="10"/>
      <c r="F70" s="10" t="s">
        <v>649</v>
      </c>
      <c r="G70" s="10" t="s">
        <v>1083</v>
      </c>
      <c r="H70" s="10" t="s">
        <v>653</v>
      </c>
      <c r="I70" s="8" t="s">
        <v>110</v>
      </c>
      <c r="J70" s="23" t="str">
        <f>IF(SUM(J71:J76)&lt;&gt;0,SUM(J71:J76),"")</f>
        <v/>
      </c>
      <c r="K70" s="23" t="str">
        <f>IF(SUM(K71:K76)&lt;&gt;0,SUM(K71:K76),"")</f>
        <v/>
      </c>
    </row>
    <row r="71" spans="2:11" x14ac:dyDescent="0.2">
      <c r="B71" s="16" t="s">
        <v>19</v>
      </c>
      <c r="C71" s="10"/>
      <c r="D71" s="10"/>
      <c r="E71" s="10" t="s">
        <v>649</v>
      </c>
      <c r="F71" s="10" t="s">
        <v>19</v>
      </c>
      <c r="G71" s="10" t="s">
        <v>1083</v>
      </c>
      <c r="H71" s="10" t="s">
        <v>653</v>
      </c>
      <c r="I71" s="8" t="s">
        <v>112</v>
      </c>
      <c r="J71" s="24"/>
      <c r="K71" s="24"/>
    </row>
    <row r="72" spans="2:11" x14ac:dyDescent="0.2">
      <c r="B72" s="16" t="s">
        <v>484</v>
      </c>
      <c r="C72" s="10"/>
      <c r="D72" s="10"/>
      <c r="E72" s="10" t="s">
        <v>649</v>
      </c>
      <c r="F72" s="10" t="s">
        <v>484</v>
      </c>
      <c r="G72" s="10" t="s">
        <v>1083</v>
      </c>
      <c r="H72" s="10" t="s">
        <v>653</v>
      </c>
      <c r="I72" s="8" t="s">
        <v>115</v>
      </c>
      <c r="J72" s="24"/>
      <c r="K72" s="24"/>
    </row>
    <row r="73" spans="2:11" x14ac:dyDescent="0.2">
      <c r="B73" s="16" t="s">
        <v>24</v>
      </c>
      <c r="C73" s="10"/>
      <c r="D73" s="10"/>
      <c r="E73" s="10" t="s">
        <v>649</v>
      </c>
      <c r="F73" s="10" t="s">
        <v>24</v>
      </c>
      <c r="G73" s="10" t="s">
        <v>1083</v>
      </c>
      <c r="H73" s="10" t="s">
        <v>653</v>
      </c>
      <c r="I73" s="8" t="s">
        <v>118</v>
      </c>
      <c r="J73" s="24"/>
      <c r="K73" s="24"/>
    </row>
    <row r="74" spans="2:11" x14ac:dyDescent="0.2">
      <c r="B74" s="16" t="s">
        <v>485</v>
      </c>
      <c r="C74" s="10"/>
      <c r="D74" s="10"/>
      <c r="E74" s="10" t="s">
        <v>649</v>
      </c>
      <c r="F74" s="10" t="s">
        <v>481</v>
      </c>
      <c r="G74" s="10" t="s">
        <v>1083</v>
      </c>
      <c r="H74" s="10" t="s">
        <v>653</v>
      </c>
      <c r="I74" s="8" t="s">
        <v>13</v>
      </c>
      <c r="J74" s="24"/>
      <c r="K74" s="24"/>
    </row>
    <row r="75" spans="2:11" x14ac:dyDescent="0.2">
      <c r="B75" s="16" t="s">
        <v>483</v>
      </c>
      <c r="C75" s="10"/>
      <c r="D75" s="10"/>
      <c r="E75" s="10" t="s">
        <v>649</v>
      </c>
      <c r="F75" s="10" t="s">
        <v>483</v>
      </c>
      <c r="G75" s="10" t="s">
        <v>1083</v>
      </c>
      <c r="H75" s="10" t="s">
        <v>653</v>
      </c>
      <c r="I75" s="8" t="s">
        <v>74</v>
      </c>
      <c r="J75" s="24"/>
      <c r="K75" s="24"/>
    </row>
    <row r="76" spans="2:11" x14ac:dyDescent="0.2">
      <c r="B76" s="16" t="s">
        <v>486</v>
      </c>
      <c r="C76" s="10"/>
      <c r="D76" s="10"/>
      <c r="E76" s="10" t="s">
        <v>649</v>
      </c>
      <c r="F76" s="10" t="s">
        <v>486</v>
      </c>
      <c r="G76" s="10" t="s">
        <v>1083</v>
      </c>
      <c r="H76" s="10" t="s">
        <v>653</v>
      </c>
      <c r="I76" s="8" t="s">
        <v>364</v>
      </c>
      <c r="J76" s="24"/>
      <c r="K76" s="24"/>
    </row>
    <row r="77" spans="2:11" x14ac:dyDescent="0.2">
      <c r="B77" s="15" t="s">
        <v>654</v>
      </c>
      <c r="C77" s="10"/>
      <c r="D77" s="10"/>
      <c r="E77" s="10"/>
      <c r="F77" s="10" t="s">
        <v>649</v>
      </c>
      <c r="G77" s="10" t="s">
        <v>1083</v>
      </c>
      <c r="H77" s="10" t="s">
        <v>654</v>
      </c>
      <c r="I77" s="8" t="s">
        <v>366</v>
      </c>
      <c r="J77" s="23" t="str">
        <f>IF(SUM(J78:J83)&lt;&gt;0,SUM(J78:J83),"")</f>
        <v/>
      </c>
      <c r="K77" s="23" t="str">
        <f>IF(SUM(K78:K83)&lt;&gt;0,SUM(K78:K83),"")</f>
        <v/>
      </c>
    </row>
    <row r="78" spans="2:11" x14ac:dyDescent="0.2">
      <c r="B78" s="16" t="s">
        <v>19</v>
      </c>
      <c r="C78" s="10"/>
      <c r="D78" s="10"/>
      <c r="E78" s="10" t="s">
        <v>649</v>
      </c>
      <c r="F78" s="10" t="s">
        <v>19</v>
      </c>
      <c r="G78" s="10" t="s">
        <v>1083</v>
      </c>
      <c r="H78" s="10" t="s">
        <v>654</v>
      </c>
      <c r="I78" s="8" t="s">
        <v>370</v>
      </c>
      <c r="J78" s="24"/>
      <c r="K78" s="24"/>
    </row>
    <row r="79" spans="2:11" x14ac:dyDescent="0.2">
      <c r="B79" s="16" t="s">
        <v>484</v>
      </c>
      <c r="C79" s="10"/>
      <c r="D79" s="10"/>
      <c r="E79" s="10" t="s">
        <v>649</v>
      </c>
      <c r="F79" s="10" t="s">
        <v>484</v>
      </c>
      <c r="G79" s="10" t="s">
        <v>1083</v>
      </c>
      <c r="H79" s="10" t="s">
        <v>654</v>
      </c>
      <c r="I79" s="8" t="s">
        <v>378</v>
      </c>
      <c r="J79" s="24"/>
      <c r="K79" s="24"/>
    </row>
    <row r="80" spans="2:11" x14ac:dyDescent="0.2">
      <c r="B80" s="16" t="s">
        <v>24</v>
      </c>
      <c r="C80" s="10"/>
      <c r="D80" s="10"/>
      <c r="E80" s="10" t="s">
        <v>649</v>
      </c>
      <c r="F80" s="10" t="s">
        <v>24</v>
      </c>
      <c r="G80" s="10" t="s">
        <v>1083</v>
      </c>
      <c r="H80" s="10" t="s">
        <v>654</v>
      </c>
      <c r="I80" s="8" t="s">
        <v>384</v>
      </c>
      <c r="J80" s="24"/>
      <c r="K80" s="24"/>
    </row>
    <row r="81" spans="2:11" x14ac:dyDescent="0.2">
      <c r="B81" s="16" t="s">
        <v>485</v>
      </c>
      <c r="C81" s="10"/>
      <c r="D81" s="10"/>
      <c r="E81" s="10" t="s">
        <v>649</v>
      </c>
      <c r="F81" s="10" t="s">
        <v>481</v>
      </c>
      <c r="G81" s="10" t="s">
        <v>1083</v>
      </c>
      <c r="H81" s="10" t="s">
        <v>654</v>
      </c>
      <c r="I81" s="8" t="s">
        <v>387</v>
      </c>
      <c r="J81" s="24"/>
      <c r="K81" s="24"/>
    </row>
    <row r="82" spans="2:11" x14ac:dyDescent="0.2">
      <c r="B82" s="16" t="s">
        <v>483</v>
      </c>
      <c r="C82" s="10"/>
      <c r="D82" s="10"/>
      <c r="E82" s="10" t="s">
        <v>649</v>
      </c>
      <c r="F82" s="10" t="s">
        <v>483</v>
      </c>
      <c r="G82" s="10" t="s">
        <v>1083</v>
      </c>
      <c r="H82" s="10" t="s">
        <v>654</v>
      </c>
      <c r="I82" s="8" t="s">
        <v>392</v>
      </c>
      <c r="J82" s="24"/>
      <c r="K82" s="24"/>
    </row>
    <row r="83" spans="2:11" x14ac:dyDescent="0.2">
      <c r="B83" s="16" t="s">
        <v>486</v>
      </c>
      <c r="C83" s="10"/>
      <c r="D83" s="10"/>
      <c r="E83" s="10" t="s">
        <v>649</v>
      </c>
      <c r="F83" s="10" t="s">
        <v>486</v>
      </c>
      <c r="G83" s="10" t="s">
        <v>1083</v>
      </c>
      <c r="H83" s="10" t="s">
        <v>654</v>
      </c>
      <c r="I83" s="8" t="s">
        <v>716</v>
      </c>
      <c r="J83" s="24"/>
      <c r="K83" s="24"/>
    </row>
    <row r="84" spans="2:11" x14ac:dyDescent="0.2">
      <c r="B84" s="15" t="s">
        <v>656</v>
      </c>
      <c r="C84" s="10"/>
      <c r="D84" s="10"/>
      <c r="E84" s="10"/>
      <c r="F84" s="10" t="s">
        <v>649</v>
      </c>
      <c r="G84" s="10" t="s">
        <v>1083</v>
      </c>
      <c r="H84" s="10" t="s">
        <v>656</v>
      </c>
      <c r="I84" s="8" t="s">
        <v>718</v>
      </c>
      <c r="J84" s="23" t="str">
        <f>IF(SUM(J85:J90)&lt;&gt;0,SUM(J85:J90),"")</f>
        <v/>
      </c>
      <c r="K84" s="23" t="str">
        <f>IF(SUM(K85:K90)&lt;&gt;0,SUM(K85:K90),"")</f>
        <v/>
      </c>
    </row>
    <row r="85" spans="2:11" x14ac:dyDescent="0.2">
      <c r="B85" s="16" t="s">
        <v>19</v>
      </c>
      <c r="C85" s="10"/>
      <c r="D85" s="10"/>
      <c r="E85" s="10" t="s">
        <v>649</v>
      </c>
      <c r="F85" s="10" t="s">
        <v>19</v>
      </c>
      <c r="G85" s="10" t="s">
        <v>1083</v>
      </c>
      <c r="H85" s="10" t="s">
        <v>656</v>
      </c>
      <c r="I85" s="8" t="s">
        <v>721</v>
      </c>
      <c r="J85" s="24"/>
      <c r="K85" s="24"/>
    </row>
    <row r="86" spans="2:11" x14ac:dyDescent="0.2">
      <c r="B86" s="16" t="s">
        <v>484</v>
      </c>
      <c r="C86" s="10"/>
      <c r="D86" s="10"/>
      <c r="E86" s="10" t="s">
        <v>649</v>
      </c>
      <c r="F86" s="10" t="s">
        <v>484</v>
      </c>
      <c r="G86" s="10" t="s">
        <v>1083</v>
      </c>
      <c r="H86" s="10" t="s">
        <v>656</v>
      </c>
      <c r="I86" s="8" t="s">
        <v>723</v>
      </c>
      <c r="J86" s="24"/>
      <c r="K86" s="24"/>
    </row>
    <row r="87" spans="2:11" x14ac:dyDescent="0.2">
      <c r="B87" s="16" t="s">
        <v>24</v>
      </c>
      <c r="C87" s="10"/>
      <c r="D87" s="10"/>
      <c r="E87" s="10" t="s">
        <v>649</v>
      </c>
      <c r="F87" s="10" t="s">
        <v>24</v>
      </c>
      <c r="G87" s="10" t="s">
        <v>1083</v>
      </c>
      <c r="H87" s="10" t="s">
        <v>656</v>
      </c>
      <c r="I87" s="8" t="s">
        <v>398</v>
      </c>
      <c r="J87" s="24"/>
      <c r="K87" s="24"/>
    </row>
    <row r="88" spans="2:11" x14ac:dyDescent="0.2">
      <c r="B88" s="16" t="s">
        <v>485</v>
      </c>
      <c r="C88" s="10"/>
      <c r="D88" s="10"/>
      <c r="E88" s="10" t="s">
        <v>649</v>
      </c>
      <c r="F88" s="10" t="s">
        <v>481</v>
      </c>
      <c r="G88" s="10" t="s">
        <v>1083</v>
      </c>
      <c r="H88" s="10" t="s">
        <v>656</v>
      </c>
      <c r="I88" s="8" t="s">
        <v>400</v>
      </c>
      <c r="J88" s="24"/>
      <c r="K88" s="24"/>
    </row>
    <row r="89" spans="2:11" x14ac:dyDescent="0.2">
      <c r="B89" s="16" t="s">
        <v>483</v>
      </c>
      <c r="C89" s="10"/>
      <c r="D89" s="10"/>
      <c r="E89" s="10" t="s">
        <v>649</v>
      </c>
      <c r="F89" s="10" t="s">
        <v>483</v>
      </c>
      <c r="G89" s="10" t="s">
        <v>1083</v>
      </c>
      <c r="H89" s="10" t="s">
        <v>656</v>
      </c>
      <c r="I89" s="8" t="s">
        <v>402</v>
      </c>
      <c r="J89" s="24"/>
      <c r="K89" s="24"/>
    </row>
    <row r="90" spans="2:11" x14ac:dyDescent="0.2">
      <c r="B90" s="16" t="s">
        <v>486</v>
      </c>
      <c r="C90" s="10"/>
      <c r="D90" s="10"/>
      <c r="E90" s="10" t="s">
        <v>649</v>
      </c>
      <c r="F90" s="10" t="s">
        <v>486</v>
      </c>
      <c r="G90" s="10" t="s">
        <v>1083</v>
      </c>
      <c r="H90" s="10" t="s">
        <v>656</v>
      </c>
      <c r="I90" s="8" t="s">
        <v>404</v>
      </c>
      <c r="J90" s="24"/>
      <c r="K90" s="24"/>
    </row>
  </sheetData>
  <printOptions gridLines="1" gridLinesSet="0"/>
  <pageMargins left="0" right="0" top="0" bottom="0" header="0" footer="0"/>
  <pageSetup paperSize="9" fitToHeight="0" orientation="portrait"/>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53">
    <tabColor indexed="23"/>
  </sheetPr>
  <dimension ref="A1:N34"/>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7109375" style="11" bestFit="1" customWidth="1"/>
    <col min="3" max="5" width="9.140625" style="11" hidden="1" customWidth="1"/>
    <col min="6" max="6" width="8.7109375" style="11" customWidth="1"/>
    <col min="7" max="14" width="16.7109375" style="11" customWidth="1"/>
    <col min="15" max="16384" width="8.85546875" style="11"/>
  </cols>
  <sheetData>
    <row r="1" spans="1:14" ht="12" x14ac:dyDescent="0.2">
      <c r="A1" s="1" t="s">
        <v>1086</v>
      </c>
      <c r="F1" s="12" t="s">
        <v>1734</v>
      </c>
    </row>
    <row r="5" spans="1:14" s="13" customFormat="1" x14ac:dyDescent="0.25"/>
    <row r="6" spans="1:14" s="13" customFormat="1" ht="33.75" x14ac:dyDescent="0.25">
      <c r="G6" s="6" t="s">
        <v>1000</v>
      </c>
      <c r="H6" s="6"/>
      <c r="I6" s="6"/>
      <c r="J6" s="6"/>
      <c r="K6" s="6"/>
      <c r="L6" s="6"/>
      <c r="M6" s="6"/>
      <c r="N6" s="6"/>
    </row>
    <row r="7" spans="1:14" s="13" customFormat="1" x14ac:dyDescent="0.25">
      <c r="G7" s="6"/>
      <c r="H7" s="6" t="s">
        <v>1001</v>
      </c>
      <c r="I7" s="6"/>
      <c r="J7" s="6"/>
      <c r="K7" s="6" t="s">
        <v>1002</v>
      </c>
      <c r="L7" s="6"/>
      <c r="M7" s="6"/>
      <c r="N7" s="6"/>
    </row>
    <row r="8" spans="1:14" s="13" customFormat="1" ht="67.5" x14ac:dyDescent="0.25">
      <c r="G8" s="6"/>
      <c r="H8" s="6"/>
      <c r="I8" s="6" t="s">
        <v>1005</v>
      </c>
      <c r="J8" s="6" t="s">
        <v>1006</v>
      </c>
      <c r="K8" s="6"/>
      <c r="L8" s="6" t="s">
        <v>1006</v>
      </c>
      <c r="M8" s="6" t="s">
        <v>1014</v>
      </c>
      <c r="N8" s="6" t="s">
        <v>1015</v>
      </c>
    </row>
    <row r="9" spans="1:14" hidden="1" x14ac:dyDescent="0.2">
      <c r="G9" s="10"/>
      <c r="H9" s="10"/>
      <c r="I9" s="10" t="s">
        <v>646</v>
      </c>
      <c r="J9" s="10" t="s">
        <v>646</v>
      </c>
      <c r="K9" s="10"/>
      <c r="L9" s="10" t="s">
        <v>646</v>
      </c>
      <c r="M9" s="10" t="s">
        <v>646</v>
      </c>
      <c r="N9" s="10" t="s">
        <v>646</v>
      </c>
    </row>
    <row r="10" spans="1:14" hidden="1" x14ac:dyDescent="0.2">
      <c r="G10" s="10"/>
      <c r="H10" s="10" t="s">
        <v>646</v>
      </c>
      <c r="I10" s="10" t="s">
        <v>501</v>
      </c>
      <c r="J10" s="10" t="s">
        <v>505</v>
      </c>
      <c r="K10" s="10" t="s">
        <v>646</v>
      </c>
      <c r="L10" s="10" t="s">
        <v>505</v>
      </c>
      <c r="M10" s="10" t="s">
        <v>555</v>
      </c>
      <c r="N10" s="10" t="s">
        <v>506</v>
      </c>
    </row>
    <row r="11" spans="1:14" hidden="1" x14ac:dyDescent="0.2">
      <c r="G11" s="10" t="s">
        <v>646</v>
      </c>
      <c r="H11" s="10" t="s">
        <v>1018</v>
      </c>
      <c r="I11" s="10" t="s">
        <v>1018</v>
      </c>
      <c r="J11" s="10" t="s">
        <v>1018</v>
      </c>
      <c r="K11" s="10" t="s">
        <v>490</v>
      </c>
      <c r="L11" s="10" t="s">
        <v>490</v>
      </c>
      <c r="M11" s="10" t="s">
        <v>490</v>
      </c>
      <c r="N11" s="10" t="s">
        <v>490</v>
      </c>
    </row>
    <row r="12" spans="1:14" x14ac:dyDescent="0.2">
      <c r="F12" s="7" t="s">
        <v>1732</v>
      </c>
      <c r="G12" s="8" t="s">
        <v>2</v>
      </c>
      <c r="H12" s="8" t="s">
        <v>7</v>
      </c>
      <c r="I12" s="8" t="s">
        <v>872</v>
      </c>
      <c r="J12" s="8" t="s">
        <v>873</v>
      </c>
      <c r="K12" s="8" t="s">
        <v>30</v>
      </c>
      <c r="L12" s="8" t="s">
        <v>541</v>
      </c>
      <c r="M12" s="8" t="s">
        <v>50</v>
      </c>
      <c r="N12" s="8" t="s">
        <v>879</v>
      </c>
    </row>
    <row r="13" spans="1:14" x14ac:dyDescent="0.2">
      <c r="B13" s="10" t="s">
        <v>992</v>
      </c>
      <c r="C13" s="10"/>
      <c r="D13" s="10" t="s">
        <v>649</v>
      </c>
      <c r="E13" s="10" t="s">
        <v>160</v>
      </c>
      <c r="F13" s="8" t="s">
        <v>405</v>
      </c>
      <c r="G13" s="23" t="str">
        <f t="shared" ref="G13:N13" si="0">IF(SUM(G14,G21,G28)&lt;&gt;0,SUM(G14,G21,G28),"")</f>
        <v/>
      </c>
      <c r="H13" s="23" t="str">
        <f t="shared" si="0"/>
        <v/>
      </c>
      <c r="I13" s="23" t="str">
        <f t="shared" si="0"/>
        <v/>
      </c>
      <c r="J13" s="23" t="str">
        <f t="shared" si="0"/>
        <v/>
      </c>
      <c r="K13" s="23" t="str">
        <f t="shared" si="0"/>
        <v/>
      </c>
      <c r="L13" s="23" t="str">
        <f t="shared" si="0"/>
        <v/>
      </c>
      <c r="M13" s="23" t="str">
        <f t="shared" si="0"/>
        <v/>
      </c>
      <c r="N13" s="23" t="str">
        <f t="shared" si="0"/>
        <v/>
      </c>
    </row>
    <row r="14" spans="1:14" x14ac:dyDescent="0.2">
      <c r="B14" s="15" t="s">
        <v>653</v>
      </c>
      <c r="C14" s="10"/>
      <c r="D14" s="10" t="s">
        <v>649</v>
      </c>
      <c r="E14" s="10" t="s">
        <v>653</v>
      </c>
      <c r="F14" s="8" t="s">
        <v>110</v>
      </c>
      <c r="G14" s="23" t="str">
        <f t="shared" ref="G14:N14" si="1">IF(SUM(G15:G20)&lt;&gt;0,SUM(G15:G20),"")</f>
        <v/>
      </c>
      <c r="H14" s="23" t="str">
        <f t="shared" si="1"/>
        <v/>
      </c>
      <c r="I14" s="23" t="str">
        <f t="shared" si="1"/>
        <v/>
      </c>
      <c r="J14" s="23" t="str">
        <f t="shared" si="1"/>
        <v/>
      </c>
      <c r="K14" s="23" t="str">
        <f t="shared" si="1"/>
        <v/>
      </c>
      <c r="L14" s="23" t="str">
        <f t="shared" si="1"/>
        <v/>
      </c>
      <c r="M14" s="23" t="str">
        <f t="shared" si="1"/>
        <v/>
      </c>
      <c r="N14" s="23" t="str">
        <f t="shared" si="1"/>
        <v/>
      </c>
    </row>
    <row r="15" spans="1:14" x14ac:dyDescent="0.2">
      <c r="B15" s="16" t="s">
        <v>19</v>
      </c>
      <c r="C15" s="10" t="s">
        <v>649</v>
      </c>
      <c r="D15" s="10" t="s">
        <v>19</v>
      </c>
      <c r="E15" s="10" t="s">
        <v>653</v>
      </c>
      <c r="F15" s="8" t="s">
        <v>112</v>
      </c>
      <c r="G15" s="23" t="str">
        <f t="shared" ref="G15:G20" si="2">IF(H15+K15&lt;&gt;0,H15+K15,"")</f>
        <v/>
      </c>
      <c r="H15" s="24"/>
      <c r="I15" s="24"/>
      <c r="J15" s="24"/>
      <c r="K15" s="24"/>
      <c r="L15" s="24"/>
      <c r="M15" s="24"/>
      <c r="N15" s="24"/>
    </row>
    <row r="16" spans="1:14" x14ac:dyDescent="0.2">
      <c r="B16" s="16" t="s">
        <v>484</v>
      </c>
      <c r="C16" s="10" t="s">
        <v>649</v>
      </c>
      <c r="D16" s="10" t="s">
        <v>484</v>
      </c>
      <c r="E16" s="10" t="s">
        <v>653</v>
      </c>
      <c r="F16" s="8" t="s">
        <v>115</v>
      </c>
      <c r="G16" s="23" t="str">
        <f t="shared" si="2"/>
        <v/>
      </c>
      <c r="H16" s="24"/>
      <c r="I16" s="24"/>
      <c r="J16" s="24"/>
      <c r="K16" s="24"/>
      <c r="L16" s="24"/>
      <c r="M16" s="24"/>
      <c r="N16" s="24"/>
    </row>
    <row r="17" spans="2:14" x14ac:dyDescent="0.2">
      <c r="B17" s="16" t="s">
        <v>24</v>
      </c>
      <c r="C17" s="10" t="s">
        <v>649</v>
      </c>
      <c r="D17" s="10" t="s">
        <v>24</v>
      </c>
      <c r="E17" s="10" t="s">
        <v>653</v>
      </c>
      <c r="F17" s="8" t="s">
        <v>118</v>
      </c>
      <c r="G17" s="23" t="str">
        <f t="shared" si="2"/>
        <v/>
      </c>
      <c r="H17" s="24"/>
      <c r="I17" s="24"/>
      <c r="J17" s="24"/>
      <c r="K17" s="24"/>
      <c r="L17" s="24"/>
      <c r="M17" s="24"/>
      <c r="N17" s="24"/>
    </row>
    <row r="18" spans="2:14" x14ac:dyDescent="0.2">
      <c r="B18" s="16" t="s">
        <v>485</v>
      </c>
      <c r="C18" s="10" t="s">
        <v>649</v>
      </c>
      <c r="D18" s="10" t="s">
        <v>481</v>
      </c>
      <c r="E18" s="10" t="s">
        <v>653</v>
      </c>
      <c r="F18" s="8" t="s">
        <v>13</v>
      </c>
      <c r="G18" s="23" t="str">
        <f t="shared" si="2"/>
        <v/>
      </c>
      <c r="H18" s="24"/>
      <c r="I18" s="24"/>
      <c r="J18" s="24"/>
      <c r="K18" s="24"/>
      <c r="L18" s="24"/>
      <c r="M18" s="24"/>
      <c r="N18" s="24"/>
    </row>
    <row r="19" spans="2:14" x14ac:dyDescent="0.2">
      <c r="B19" s="16" t="s">
        <v>483</v>
      </c>
      <c r="C19" s="10" t="s">
        <v>649</v>
      </c>
      <c r="D19" s="10" t="s">
        <v>483</v>
      </c>
      <c r="E19" s="10" t="s">
        <v>653</v>
      </c>
      <c r="F19" s="8" t="s">
        <v>74</v>
      </c>
      <c r="G19" s="23" t="str">
        <f t="shared" si="2"/>
        <v/>
      </c>
      <c r="H19" s="24"/>
      <c r="I19" s="24"/>
      <c r="J19" s="24"/>
      <c r="K19" s="24"/>
      <c r="L19" s="24"/>
      <c r="M19" s="24"/>
      <c r="N19" s="24"/>
    </row>
    <row r="20" spans="2:14" x14ac:dyDescent="0.2">
      <c r="B20" s="16" t="s">
        <v>486</v>
      </c>
      <c r="C20" s="10" t="s">
        <v>649</v>
      </c>
      <c r="D20" s="10" t="s">
        <v>486</v>
      </c>
      <c r="E20" s="10" t="s">
        <v>653</v>
      </c>
      <c r="F20" s="8" t="s">
        <v>364</v>
      </c>
      <c r="G20" s="23" t="str">
        <f t="shared" si="2"/>
        <v/>
      </c>
      <c r="H20" s="24"/>
      <c r="I20" s="24"/>
      <c r="J20" s="24"/>
      <c r="K20" s="24"/>
      <c r="L20" s="24"/>
      <c r="M20" s="24"/>
      <c r="N20" s="24"/>
    </row>
    <row r="21" spans="2:14" x14ac:dyDescent="0.2">
      <c r="B21" s="15" t="s">
        <v>654</v>
      </c>
      <c r="C21" s="10"/>
      <c r="D21" s="10" t="s">
        <v>649</v>
      </c>
      <c r="E21" s="10" t="s">
        <v>654</v>
      </c>
      <c r="F21" s="8" t="s">
        <v>366</v>
      </c>
      <c r="G21" s="23" t="str">
        <f t="shared" ref="G21:N21" si="3">IF(SUM(G22:G27)&lt;&gt;0,SUM(G22:G27),"")</f>
        <v/>
      </c>
      <c r="H21" s="23" t="str">
        <f t="shared" si="3"/>
        <v/>
      </c>
      <c r="I21" s="23" t="str">
        <f t="shared" si="3"/>
        <v/>
      </c>
      <c r="J21" s="23" t="str">
        <f t="shared" si="3"/>
        <v/>
      </c>
      <c r="K21" s="23" t="str">
        <f t="shared" si="3"/>
        <v/>
      </c>
      <c r="L21" s="23" t="str">
        <f t="shared" si="3"/>
        <v/>
      </c>
      <c r="M21" s="23" t="str">
        <f t="shared" si="3"/>
        <v/>
      </c>
      <c r="N21" s="23" t="str">
        <f t="shared" si="3"/>
        <v/>
      </c>
    </row>
    <row r="22" spans="2:14" x14ac:dyDescent="0.2">
      <c r="B22" s="16" t="s">
        <v>19</v>
      </c>
      <c r="C22" s="10" t="s">
        <v>649</v>
      </c>
      <c r="D22" s="10" t="s">
        <v>19</v>
      </c>
      <c r="E22" s="10" t="s">
        <v>654</v>
      </c>
      <c r="F22" s="8" t="s">
        <v>370</v>
      </c>
      <c r="G22" s="23" t="str">
        <f t="shared" ref="G22:G27" si="4">IF(H22+K22&lt;&gt;0,H22+K22,"")</f>
        <v/>
      </c>
      <c r="H22" s="24"/>
      <c r="I22" s="24"/>
      <c r="J22" s="24"/>
      <c r="K22" s="24"/>
      <c r="L22" s="24"/>
      <c r="M22" s="24"/>
      <c r="N22" s="24"/>
    </row>
    <row r="23" spans="2:14" x14ac:dyDescent="0.2">
      <c r="B23" s="16" t="s">
        <v>484</v>
      </c>
      <c r="C23" s="10" t="s">
        <v>649</v>
      </c>
      <c r="D23" s="10" t="s">
        <v>484</v>
      </c>
      <c r="E23" s="10" t="s">
        <v>654</v>
      </c>
      <c r="F23" s="8" t="s">
        <v>378</v>
      </c>
      <c r="G23" s="23" t="str">
        <f t="shared" si="4"/>
        <v/>
      </c>
      <c r="H23" s="24"/>
      <c r="I23" s="24"/>
      <c r="J23" s="24"/>
      <c r="K23" s="24"/>
      <c r="L23" s="24"/>
      <c r="M23" s="24"/>
      <c r="N23" s="24"/>
    </row>
    <row r="24" spans="2:14" x14ac:dyDescent="0.2">
      <c r="B24" s="16" t="s">
        <v>24</v>
      </c>
      <c r="C24" s="10" t="s">
        <v>649</v>
      </c>
      <c r="D24" s="10" t="s">
        <v>24</v>
      </c>
      <c r="E24" s="10" t="s">
        <v>654</v>
      </c>
      <c r="F24" s="8" t="s">
        <v>384</v>
      </c>
      <c r="G24" s="23" t="str">
        <f t="shared" si="4"/>
        <v/>
      </c>
      <c r="H24" s="24"/>
      <c r="I24" s="24"/>
      <c r="J24" s="24"/>
      <c r="K24" s="24"/>
      <c r="L24" s="24"/>
      <c r="M24" s="24"/>
      <c r="N24" s="24"/>
    </row>
    <row r="25" spans="2:14" x14ac:dyDescent="0.2">
      <c r="B25" s="16" t="s">
        <v>485</v>
      </c>
      <c r="C25" s="10" t="s">
        <v>649</v>
      </c>
      <c r="D25" s="10" t="s">
        <v>481</v>
      </c>
      <c r="E25" s="10" t="s">
        <v>654</v>
      </c>
      <c r="F25" s="8" t="s">
        <v>387</v>
      </c>
      <c r="G25" s="23" t="str">
        <f t="shared" si="4"/>
        <v/>
      </c>
      <c r="H25" s="24"/>
      <c r="I25" s="24"/>
      <c r="J25" s="24"/>
      <c r="K25" s="24"/>
      <c r="L25" s="24"/>
      <c r="M25" s="24"/>
      <c r="N25" s="24"/>
    </row>
    <row r="26" spans="2:14" x14ac:dyDescent="0.2">
      <c r="B26" s="16" t="s">
        <v>483</v>
      </c>
      <c r="C26" s="10" t="s">
        <v>649</v>
      </c>
      <c r="D26" s="10" t="s">
        <v>483</v>
      </c>
      <c r="E26" s="10" t="s">
        <v>654</v>
      </c>
      <c r="F26" s="8" t="s">
        <v>392</v>
      </c>
      <c r="G26" s="23" t="str">
        <f t="shared" si="4"/>
        <v/>
      </c>
      <c r="H26" s="24"/>
      <c r="I26" s="24"/>
      <c r="J26" s="24"/>
      <c r="K26" s="24"/>
      <c r="L26" s="24"/>
      <c r="M26" s="24"/>
      <c r="N26" s="24"/>
    </row>
    <row r="27" spans="2:14" x14ac:dyDescent="0.2">
      <c r="B27" s="16" t="s">
        <v>486</v>
      </c>
      <c r="C27" s="10" t="s">
        <v>649</v>
      </c>
      <c r="D27" s="10" t="s">
        <v>486</v>
      </c>
      <c r="E27" s="10" t="s">
        <v>654</v>
      </c>
      <c r="F27" s="8" t="s">
        <v>716</v>
      </c>
      <c r="G27" s="23" t="str">
        <f t="shared" si="4"/>
        <v/>
      </c>
      <c r="H27" s="24"/>
      <c r="I27" s="24"/>
      <c r="J27" s="24"/>
      <c r="K27" s="24"/>
      <c r="L27" s="24"/>
      <c r="M27" s="24"/>
      <c r="N27" s="24"/>
    </row>
    <row r="28" spans="2:14" x14ac:dyDescent="0.2">
      <c r="B28" s="15" t="s">
        <v>656</v>
      </c>
      <c r="C28" s="10"/>
      <c r="D28" s="10" t="s">
        <v>649</v>
      </c>
      <c r="E28" s="10" t="s">
        <v>656</v>
      </c>
      <c r="F28" s="8" t="s">
        <v>718</v>
      </c>
      <c r="G28" s="23" t="str">
        <f t="shared" ref="G28:N28" si="5">IF(SUM(G29:G34)&lt;&gt;0,SUM(G29:G34),"")</f>
        <v/>
      </c>
      <c r="H28" s="23" t="str">
        <f t="shared" si="5"/>
        <v/>
      </c>
      <c r="I28" s="23" t="str">
        <f t="shared" si="5"/>
        <v/>
      </c>
      <c r="J28" s="23" t="str">
        <f t="shared" si="5"/>
        <v/>
      </c>
      <c r="K28" s="23" t="str">
        <f t="shared" si="5"/>
        <v/>
      </c>
      <c r="L28" s="23" t="str">
        <f t="shared" si="5"/>
        <v/>
      </c>
      <c r="M28" s="23" t="str">
        <f t="shared" si="5"/>
        <v/>
      </c>
      <c r="N28" s="23" t="str">
        <f t="shared" si="5"/>
        <v/>
      </c>
    </row>
    <row r="29" spans="2:14" x14ac:dyDescent="0.2">
      <c r="B29" s="16" t="s">
        <v>19</v>
      </c>
      <c r="C29" s="10" t="s">
        <v>649</v>
      </c>
      <c r="D29" s="10" t="s">
        <v>19</v>
      </c>
      <c r="E29" s="10" t="s">
        <v>656</v>
      </c>
      <c r="F29" s="8" t="s">
        <v>721</v>
      </c>
      <c r="G29" s="23" t="str">
        <f t="shared" ref="G29:G34" si="6">IF(H29+K29&lt;&gt;0,H29+K29,"")</f>
        <v/>
      </c>
      <c r="H29" s="24"/>
      <c r="I29" s="24"/>
      <c r="J29" s="24"/>
      <c r="K29" s="24"/>
      <c r="L29" s="24"/>
      <c r="M29" s="24"/>
      <c r="N29" s="24"/>
    </row>
    <row r="30" spans="2:14" x14ac:dyDescent="0.2">
      <c r="B30" s="16" t="s">
        <v>484</v>
      </c>
      <c r="C30" s="10" t="s">
        <v>649</v>
      </c>
      <c r="D30" s="10" t="s">
        <v>484</v>
      </c>
      <c r="E30" s="10" t="s">
        <v>656</v>
      </c>
      <c r="F30" s="8" t="s">
        <v>723</v>
      </c>
      <c r="G30" s="23" t="str">
        <f t="shared" si="6"/>
        <v/>
      </c>
      <c r="H30" s="24"/>
      <c r="I30" s="24"/>
      <c r="J30" s="24"/>
      <c r="K30" s="24"/>
      <c r="L30" s="24"/>
      <c r="M30" s="24"/>
      <c r="N30" s="24"/>
    </row>
    <row r="31" spans="2:14" x14ac:dyDescent="0.2">
      <c r="B31" s="16" t="s">
        <v>24</v>
      </c>
      <c r="C31" s="10" t="s">
        <v>649</v>
      </c>
      <c r="D31" s="10" t="s">
        <v>24</v>
      </c>
      <c r="E31" s="10" t="s">
        <v>656</v>
      </c>
      <c r="F31" s="8" t="s">
        <v>398</v>
      </c>
      <c r="G31" s="23" t="str">
        <f t="shared" si="6"/>
        <v/>
      </c>
      <c r="H31" s="24"/>
      <c r="I31" s="24"/>
      <c r="J31" s="24"/>
      <c r="K31" s="24"/>
      <c r="L31" s="24"/>
      <c r="M31" s="24"/>
      <c r="N31" s="24"/>
    </row>
    <row r="32" spans="2:14" x14ac:dyDescent="0.2">
      <c r="B32" s="16" t="s">
        <v>485</v>
      </c>
      <c r="C32" s="10" t="s">
        <v>649</v>
      </c>
      <c r="D32" s="10" t="s">
        <v>481</v>
      </c>
      <c r="E32" s="10" t="s">
        <v>656</v>
      </c>
      <c r="F32" s="8" t="s">
        <v>400</v>
      </c>
      <c r="G32" s="23" t="str">
        <f t="shared" si="6"/>
        <v/>
      </c>
      <c r="H32" s="24"/>
      <c r="I32" s="24"/>
      <c r="J32" s="24"/>
      <c r="K32" s="24"/>
      <c r="L32" s="24"/>
      <c r="M32" s="24"/>
      <c r="N32" s="24"/>
    </row>
    <row r="33" spans="2:14" x14ac:dyDescent="0.2">
      <c r="B33" s="16" t="s">
        <v>483</v>
      </c>
      <c r="C33" s="10" t="s">
        <v>649</v>
      </c>
      <c r="D33" s="10" t="s">
        <v>483</v>
      </c>
      <c r="E33" s="10" t="s">
        <v>656</v>
      </c>
      <c r="F33" s="8" t="s">
        <v>402</v>
      </c>
      <c r="G33" s="23" t="str">
        <f t="shared" si="6"/>
        <v/>
      </c>
      <c r="H33" s="24"/>
      <c r="I33" s="24"/>
      <c r="J33" s="24"/>
      <c r="K33" s="24"/>
      <c r="L33" s="24"/>
      <c r="M33" s="24"/>
      <c r="N33" s="24"/>
    </row>
    <row r="34" spans="2:14" x14ac:dyDescent="0.2">
      <c r="B34" s="16" t="s">
        <v>486</v>
      </c>
      <c r="C34" s="10" t="s">
        <v>649</v>
      </c>
      <c r="D34" s="10" t="s">
        <v>486</v>
      </c>
      <c r="E34" s="10" t="s">
        <v>656</v>
      </c>
      <c r="F34" s="8" t="s">
        <v>404</v>
      </c>
      <c r="G34" s="23" t="str">
        <f t="shared" si="6"/>
        <v/>
      </c>
      <c r="H34" s="24"/>
      <c r="I34" s="24"/>
      <c r="J34" s="24"/>
      <c r="K34" s="24"/>
      <c r="L34" s="24"/>
      <c r="M34" s="24"/>
      <c r="N34" s="24"/>
    </row>
  </sheetData>
  <printOptions gridLines="1" gridLinesSet="0"/>
  <pageMargins left="0" right="0" top="0" bottom="0" header="0" footer="0"/>
  <pageSetup paperSize="9" fitToHeight="0" orientation="portrait"/>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4">
    <tabColor indexed="23"/>
  </sheetPr>
  <dimension ref="A1:I27"/>
  <sheetViews>
    <sheetView workbookViewId="0">
      <pane xSplit="7" ySplit="12" topLeftCell="H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5.570312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1087</v>
      </c>
      <c r="F1" s="12" t="s">
        <v>1734</v>
      </c>
    </row>
    <row r="5" spans="1:9" s="13" customFormat="1" x14ac:dyDescent="0.25"/>
    <row r="6" spans="1:9" s="13" customFormat="1" ht="33.75" x14ac:dyDescent="0.25">
      <c r="H6" s="6" t="s">
        <v>1088</v>
      </c>
      <c r="I6" s="6"/>
    </row>
    <row r="7" spans="1:9" s="13" customFormat="1" ht="22.5" x14ac:dyDescent="0.25">
      <c r="H7" s="6" t="s">
        <v>1089</v>
      </c>
      <c r="I7" s="6" t="s">
        <v>1090</v>
      </c>
    </row>
    <row r="8" spans="1:9" hidden="1" x14ac:dyDescent="0.2">
      <c r="H8" s="10" t="s">
        <v>1091</v>
      </c>
      <c r="I8" s="10" t="s">
        <v>1091</v>
      </c>
    </row>
    <row r="9" spans="1:9" hidden="1" x14ac:dyDescent="0.2">
      <c r="H9" s="10" t="s">
        <v>5</v>
      </c>
      <c r="I9" s="10" t="s">
        <v>5</v>
      </c>
    </row>
    <row r="10" spans="1:9" hidden="1" x14ac:dyDescent="0.2">
      <c r="H10" s="10" t="s">
        <v>1092</v>
      </c>
      <c r="I10" s="10" t="s">
        <v>1093</v>
      </c>
    </row>
    <row r="11" spans="1:9" hidden="1" x14ac:dyDescent="0.2">
      <c r="H11" s="10" t="s">
        <v>21</v>
      </c>
      <c r="I11" s="10" t="s">
        <v>21</v>
      </c>
    </row>
    <row r="12" spans="1:9" x14ac:dyDescent="0.2">
      <c r="G12" s="7" t="s">
        <v>1732</v>
      </c>
      <c r="H12" s="8" t="s">
        <v>838</v>
      </c>
      <c r="I12" s="8" t="s">
        <v>839</v>
      </c>
    </row>
    <row r="13" spans="1:9" x14ac:dyDescent="0.2">
      <c r="B13" s="10" t="s">
        <v>1094</v>
      </c>
      <c r="C13" s="10"/>
      <c r="D13" s="10"/>
      <c r="E13" s="10"/>
      <c r="F13" s="10" t="s">
        <v>1095</v>
      </c>
      <c r="G13" s="8" t="s">
        <v>1096</v>
      </c>
      <c r="H13" s="23" t="str">
        <f>IF(SUM(H14,H27)&lt;&gt;0,SUM(H14,H27),"")</f>
        <v/>
      </c>
      <c r="I13" s="23" t="str">
        <f>IF(SUM(I14,I27)&lt;&gt;0,SUM(I14,I27),"")</f>
        <v/>
      </c>
    </row>
    <row r="14" spans="1:9" x14ac:dyDescent="0.2">
      <c r="B14" s="15" t="s">
        <v>1097</v>
      </c>
      <c r="C14" s="10"/>
      <c r="D14" s="10"/>
      <c r="E14" s="10"/>
      <c r="F14" s="10" t="s">
        <v>522</v>
      </c>
      <c r="G14" s="8" t="s">
        <v>1098</v>
      </c>
      <c r="H14" s="23" t="str">
        <f>IF(SUM(H15:H19)+H24&lt;&gt;0,SUM(H15:H19)+H24,"")</f>
        <v/>
      </c>
      <c r="I14" s="23" t="str">
        <f>IF(SUM(I15:I19)+I24&lt;&gt;0,SUM(I15:I19)+I24,"")</f>
        <v/>
      </c>
    </row>
    <row r="15" spans="1:9" x14ac:dyDescent="0.2">
      <c r="B15" s="16" t="s">
        <v>19</v>
      </c>
      <c r="C15" s="10"/>
      <c r="D15" s="10"/>
      <c r="E15" s="10" t="s">
        <v>1099</v>
      </c>
      <c r="F15" s="10" t="s">
        <v>19</v>
      </c>
      <c r="G15" s="8" t="s">
        <v>838</v>
      </c>
      <c r="H15" s="24"/>
      <c r="I15" s="24"/>
    </row>
    <row r="16" spans="1:9" x14ac:dyDescent="0.2">
      <c r="B16" s="16" t="s">
        <v>484</v>
      </c>
      <c r="C16" s="10"/>
      <c r="D16" s="10"/>
      <c r="E16" s="10" t="s">
        <v>1099</v>
      </c>
      <c r="F16" s="10" t="s">
        <v>484</v>
      </c>
      <c r="G16" s="8" t="s">
        <v>839</v>
      </c>
      <c r="H16" s="24"/>
      <c r="I16" s="24"/>
    </row>
    <row r="17" spans="2:9" x14ac:dyDescent="0.2">
      <c r="B17" s="16" t="s">
        <v>24</v>
      </c>
      <c r="C17" s="10"/>
      <c r="D17" s="10"/>
      <c r="E17" s="10" t="s">
        <v>1099</v>
      </c>
      <c r="F17" s="10" t="s">
        <v>24</v>
      </c>
      <c r="G17" s="8" t="s">
        <v>840</v>
      </c>
      <c r="H17" s="24"/>
      <c r="I17" s="24"/>
    </row>
    <row r="18" spans="2:9" x14ac:dyDescent="0.2">
      <c r="B18" s="16" t="s">
        <v>485</v>
      </c>
      <c r="C18" s="10"/>
      <c r="D18" s="10"/>
      <c r="E18" s="10" t="s">
        <v>1099</v>
      </c>
      <c r="F18" s="10" t="s">
        <v>481</v>
      </c>
      <c r="G18" s="8" t="s">
        <v>844</v>
      </c>
      <c r="H18" s="24"/>
      <c r="I18" s="24"/>
    </row>
    <row r="19" spans="2:9" x14ac:dyDescent="0.2">
      <c r="B19" s="16" t="s">
        <v>483</v>
      </c>
      <c r="C19" s="10"/>
      <c r="D19" s="10"/>
      <c r="E19" s="10" t="s">
        <v>1099</v>
      </c>
      <c r="F19" s="10" t="s">
        <v>483</v>
      </c>
      <c r="G19" s="8" t="s">
        <v>845</v>
      </c>
      <c r="H19" s="24"/>
      <c r="I19" s="24"/>
    </row>
    <row r="20" spans="2:9" x14ac:dyDescent="0.2">
      <c r="B20" s="18" t="s">
        <v>508</v>
      </c>
      <c r="C20" s="10"/>
      <c r="D20" s="10" t="s">
        <v>1099</v>
      </c>
      <c r="E20" s="10" t="s">
        <v>483</v>
      </c>
      <c r="F20" s="10" t="s">
        <v>509</v>
      </c>
      <c r="G20" s="8" t="s">
        <v>846</v>
      </c>
      <c r="H20" s="24"/>
      <c r="I20" s="24"/>
    </row>
    <row r="21" spans="2:9" x14ac:dyDescent="0.2">
      <c r="B21" s="18" t="s">
        <v>1100</v>
      </c>
      <c r="C21" s="10" t="s">
        <v>1099</v>
      </c>
      <c r="D21" s="10" t="s">
        <v>483</v>
      </c>
      <c r="E21" s="10" t="s">
        <v>509</v>
      </c>
      <c r="F21" s="10" t="s">
        <v>824</v>
      </c>
      <c r="G21" s="8" t="s">
        <v>848</v>
      </c>
      <c r="H21" s="24"/>
      <c r="I21" s="24"/>
    </row>
    <row r="22" spans="2:9" x14ac:dyDescent="0.2">
      <c r="B22" s="18" t="s">
        <v>1101</v>
      </c>
      <c r="C22" s="10" t="s">
        <v>1099</v>
      </c>
      <c r="D22" s="10" t="s">
        <v>483</v>
      </c>
      <c r="E22" s="10" t="s">
        <v>827</v>
      </c>
      <c r="F22" s="10" t="s">
        <v>824</v>
      </c>
      <c r="G22" s="8" t="s">
        <v>850</v>
      </c>
      <c r="H22" s="24"/>
      <c r="I22" s="24"/>
    </row>
    <row r="23" spans="2:9" x14ac:dyDescent="0.2">
      <c r="B23" s="18" t="s">
        <v>1034</v>
      </c>
      <c r="C23" s="10"/>
      <c r="D23" s="10" t="s">
        <v>1099</v>
      </c>
      <c r="E23" s="10" t="s">
        <v>483</v>
      </c>
      <c r="F23" s="10" t="s">
        <v>817</v>
      </c>
      <c r="G23" s="8" t="s">
        <v>976</v>
      </c>
      <c r="H23" s="24"/>
      <c r="I23" s="24"/>
    </row>
    <row r="24" spans="2:9" x14ac:dyDescent="0.2">
      <c r="B24" s="16" t="s">
        <v>486</v>
      </c>
      <c r="C24" s="10"/>
      <c r="D24" s="10"/>
      <c r="E24" s="10" t="s">
        <v>1099</v>
      </c>
      <c r="F24" s="10" t="s">
        <v>486</v>
      </c>
      <c r="G24" s="8" t="s">
        <v>978</v>
      </c>
      <c r="H24" s="24"/>
      <c r="I24" s="24"/>
    </row>
    <row r="25" spans="2:9" x14ac:dyDescent="0.2">
      <c r="B25" s="18" t="s">
        <v>1035</v>
      </c>
      <c r="C25" s="10"/>
      <c r="D25" s="10" t="s">
        <v>1099</v>
      </c>
      <c r="E25" s="10" t="s">
        <v>486</v>
      </c>
      <c r="F25" s="10" t="s">
        <v>816</v>
      </c>
      <c r="G25" s="8" t="s">
        <v>981</v>
      </c>
      <c r="H25" s="24"/>
      <c r="I25" s="24"/>
    </row>
    <row r="26" spans="2:9" x14ac:dyDescent="0.2">
      <c r="B26" s="18" t="s">
        <v>542</v>
      </c>
      <c r="C26" s="10"/>
      <c r="D26" s="10" t="s">
        <v>1099</v>
      </c>
      <c r="E26" s="10" t="s">
        <v>486</v>
      </c>
      <c r="F26" s="10" t="s">
        <v>543</v>
      </c>
      <c r="G26" s="8" t="s">
        <v>983</v>
      </c>
      <c r="H26" s="24"/>
      <c r="I26" s="24"/>
    </row>
    <row r="27" spans="2:9" x14ac:dyDescent="0.2">
      <c r="B27" s="15" t="s">
        <v>1102</v>
      </c>
      <c r="C27" s="10"/>
      <c r="D27" s="10"/>
      <c r="E27" s="10"/>
      <c r="F27" s="10" t="s">
        <v>117</v>
      </c>
      <c r="G27" s="8" t="s">
        <v>1103</v>
      </c>
      <c r="H27" s="24"/>
      <c r="I27" s="24"/>
    </row>
  </sheetData>
  <printOptions gridLines="1" gridLinesSet="0"/>
  <pageMargins left="0" right="0" top="0" bottom="0" header="0" footer="0"/>
  <pageSetup paperSize="9" fitToHeight="0" orientation="portrait"/>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55">
    <tabColor indexed="23"/>
  </sheetPr>
  <dimension ref="A1:AM24"/>
  <sheetViews>
    <sheetView workbookViewId="0">
      <pane xSplit="9" ySplit="12" topLeftCell="J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8" width="9.140625" style="11" hidden="1" customWidth="1"/>
    <col min="9" max="9" width="8.7109375" style="11" customWidth="1"/>
    <col min="10" max="39" width="16.7109375" style="11" customWidth="1"/>
    <col min="40" max="16384" width="8.85546875" style="11"/>
  </cols>
  <sheetData>
    <row r="1" spans="1:39" ht="12" x14ac:dyDescent="0.2">
      <c r="A1" s="1" t="s">
        <v>1104</v>
      </c>
      <c r="F1" s="12" t="s">
        <v>1734</v>
      </c>
    </row>
    <row r="5" spans="1:39" s="13" customFormat="1" x14ac:dyDescent="0.25"/>
    <row r="6" spans="1:39" s="13" customFormat="1" ht="56.25" x14ac:dyDescent="0.25">
      <c r="J6" s="6" t="s">
        <v>493</v>
      </c>
      <c r="K6" s="6"/>
      <c r="L6" s="6"/>
      <c r="M6" s="6"/>
      <c r="N6" s="6"/>
      <c r="O6" s="6"/>
      <c r="P6" s="6"/>
      <c r="Q6" s="6"/>
      <c r="R6" s="6"/>
      <c r="S6" s="6"/>
      <c r="T6" s="6"/>
      <c r="U6" s="6"/>
      <c r="V6" s="6"/>
      <c r="W6" s="6"/>
      <c r="X6" s="6"/>
      <c r="Y6" s="6"/>
      <c r="Z6" s="6"/>
      <c r="AA6" s="6" t="s">
        <v>1072</v>
      </c>
      <c r="AB6" s="6"/>
      <c r="AC6" s="6"/>
      <c r="AD6" s="6"/>
      <c r="AE6" s="6"/>
      <c r="AF6" s="6"/>
      <c r="AG6" s="6"/>
      <c r="AH6" s="6"/>
      <c r="AI6" s="6"/>
      <c r="AJ6" s="6"/>
      <c r="AK6" s="6"/>
      <c r="AL6" s="6"/>
      <c r="AM6" s="6"/>
    </row>
    <row r="7" spans="1:39" s="13" customFormat="1" ht="78.75" x14ac:dyDescent="0.25">
      <c r="J7" s="6"/>
      <c r="K7" s="6" t="s">
        <v>1105</v>
      </c>
      <c r="L7" s="6" t="s">
        <v>1001</v>
      </c>
      <c r="M7" s="6"/>
      <c r="N7" s="6"/>
      <c r="O7" s="6"/>
      <c r="P7" s="6"/>
      <c r="Q7" s="6" t="s">
        <v>1106</v>
      </c>
      <c r="R7" s="6"/>
      <c r="S7" s="6"/>
      <c r="T7" s="6"/>
      <c r="U7" s="6"/>
      <c r="V7" s="6"/>
      <c r="W7" s="6"/>
      <c r="X7" s="6"/>
      <c r="Y7" s="6"/>
      <c r="Z7" s="6"/>
      <c r="AA7" s="6"/>
      <c r="AB7" s="6" t="s">
        <v>1105</v>
      </c>
      <c r="AC7" s="6" t="s">
        <v>1107</v>
      </c>
      <c r="AD7" s="6"/>
      <c r="AE7" s="6" t="s">
        <v>1108</v>
      </c>
      <c r="AF7" s="6"/>
      <c r="AG7" s="6"/>
      <c r="AH7" s="6"/>
      <c r="AI7" s="6"/>
      <c r="AJ7" s="6"/>
      <c r="AK7" s="6"/>
      <c r="AL7" s="6"/>
      <c r="AM7" s="6"/>
    </row>
    <row r="8" spans="1:39" s="13" customFormat="1" ht="56.25" x14ac:dyDescent="0.25">
      <c r="J8" s="6"/>
      <c r="K8" s="6"/>
      <c r="L8" s="6"/>
      <c r="M8" s="6" t="s">
        <v>1003</v>
      </c>
      <c r="N8" s="6" t="s">
        <v>1004</v>
      </c>
      <c r="O8" s="6" t="s">
        <v>1105</v>
      </c>
      <c r="P8" s="6" t="s">
        <v>1109</v>
      </c>
      <c r="Q8" s="6"/>
      <c r="R8" s="6" t="s">
        <v>1110</v>
      </c>
      <c r="S8" s="6" t="s">
        <v>1008</v>
      </c>
      <c r="T8" s="6" t="s">
        <v>1009</v>
      </c>
      <c r="U8" s="6" t="s">
        <v>1111</v>
      </c>
      <c r="V8" s="6" t="s">
        <v>1011</v>
      </c>
      <c r="W8" s="6" t="s">
        <v>1012</v>
      </c>
      <c r="X8" s="6" t="s">
        <v>1013</v>
      </c>
      <c r="Y8" s="6" t="s">
        <v>1014</v>
      </c>
      <c r="Z8" s="6" t="s">
        <v>1112</v>
      </c>
      <c r="AA8" s="6"/>
      <c r="AB8" s="6"/>
      <c r="AC8" s="6"/>
      <c r="AD8" s="6" t="s">
        <v>1113</v>
      </c>
      <c r="AE8" s="6"/>
      <c r="AF8" s="6" t="s">
        <v>1110</v>
      </c>
      <c r="AG8" s="6" t="s">
        <v>1008</v>
      </c>
      <c r="AH8" s="6" t="s">
        <v>1009</v>
      </c>
      <c r="AI8" s="6" t="s">
        <v>1111</v>
      </c>
      <c r="AJ8" s="6" t="s">
        <v>1011</v>
      </c>
      <c r="AK8" s="6" t="s">
        <v>1012</v>
      </c>
      <c r="AL8" s="6" t="s">
        <v>1013</v>
      </c>
      <c r="AM8" s="6" t="s">
        <v>1112</v>
      </c>
    </row>
    <row r="9" spans="1:39" hidden="1" x14ac:dyDescent="0.2">
      <c r="J9" s="10"/>
      <c r="K9" s="10"/>
      <c r="L9" s="10"/>
      <c r="M9" s="10" t="s">
        <v>493</v>
      </c>
      <c r="N9" s="10" t="s">
        <v>493</v>
      </c>
      <c r="O9" s="10" t="s">
        <v>493</v>
      </c>
      <c r="P9" s="10" t="s">
        <v>493</v>
      </c>
      <c r="Q9" s="10"/>
      <c r="R9" s="10" t="s">
        <v>493</v>
      </c>
      <c r="S9" s="10" t="s">
        <v>493</v>
      </c>
      <c r="T9" s="10" t="s">
        <v>493</v>
      </c>
      <c r="U9" s="10" t="s">
        <v>493</v>
      </c>
      <c r="V9" s="10" t="s">
        <v>493</v>
      </c>
      <c r="W9" s="10" t="s">
        <v>493</v>
      </c>
      <c r="X9" s="10" t="s">
        <v>493</v>
      </c>
      <c r="Y9" s="10" t="s">
        <v>493</v>
      </c>
      <c r="Z9" s="10" t="s">
        <v>493</v>
      </c>
      <c r="AA9" s="10"/>
      <c r="AB9" s="10"/>
      <c r="AC9" s="10"/>
      <c r="AD9" s="10" t="s">
        <v>1072</v>
      </c>
      <c r="AE9" s="10"/>
      <c r="AF9" s="10" t="s">
        <v>1072</v>
      </c>
      <c r="AG9" s="10" t="s">
        <v>1072</v>
      </c>
      <c r="AH9" s="10" t="s">
        <v>1072</v>
      </c>
      <c r="AI9" s="10" t="s">
        <v>1072</v>
      </c>
      <c r="AJ9" s="10" t="s">
        <v>1072</v>
      </c>
      <c r="AK9" s="10" t="s">
        <v>1072</v>
      </c>
      <c r="AL9" s="10" t="s">
        <v>1072</v>
      </c>
      <c r="AM9" s="10" t="s">
        <v>1072</v>
      </c>
    </row>
    <row r="10" spans="1:39" hidden="1" x14ac:dyDescent="0.2">
      <c r="J10" s="10"/>
      <c r="K10" s="10" t="s">
        <v>493</v>
      </c>
      <c r="L10" s="10" t="s">
        <v>493</v>
      </c>
      <c r="M10" s="10" t="s">
        <v>1018</v>
      </c>
      <c r="N10" s="10" t="s">
        <v>1018</v>
      </c>
      <c r="O10" s="10" t="s">
        <v>1114</v>
      </c>
      <c r="P10" s="10" t="s">
        <v>1114</v>
      </c>
      <c r="Q10" s="10" t="s">
        <v>493</v>
      </c>
      <c r="R10" s="10" t="s">
        <v>490</v>
      </c>
      <c r="S10" s="10" t="s">
        <v>490</v>
      </c>
      <c r="T10" s="10" t="s">
        <v>490</v>
      </c>
      <c r="U10" s="10" t="s">
        <v>490</v>
      </c>
      <c r="V10" s="10" t="s">
        <v>490</v>
      </c>
      <c r="W10" s="10" t="s">
        <v>490</v>
      </c>
      <c r="X10" s="10" t="s">
        <v>490</v>
      </c>
      <c r="Y10" s="10" t="s">
        <v>555</v>
      </c>
      <c r="Z10" s="10" t="s">
        <v>1114</v>
      </c>
      <c r="AA10" s="10"/>
      <c r="AB10" s="10" t="s">
        <v>1072</v>
      </c>
      <c r="AC10" s="10" t="s">
        <v>1072</v>
      </c>
      <c r="AD10" s="10" t="s">
        <v>1114</v>
      </c>
      <c r="AE10" s="10" t="s">
        <v>1072</v>
      </c>
      <c r="AF10" s="10" t="s">
        <v>490</v>
      </c>
      <c r="AG10" s="10" t="s">
        <v>490</v>
      </c>
      <c r="AH10" s="10" t="s">
        <v>490</v>
      </c>
      <c r="AI10" s="10" t="s">
        <v>490</v>
      </c>
      <c r="AJ10" s="10" t="s">
        <v>490</v>
      </c>
      <c r="AK10" s="10" t="s">
        <v>490</v>
      </c>
      <c r="AL10" s="10" t="s">
        <v>490</v>
      </c>
      <c r="AM10" s="10" t="s">
        <v>1114</v>
      </c>
    </row>
    <row r="11" spans="1:39" hidden="1" x14ac:dyDescent="0.2">
      <c r="J11" s="10" t="s">
        <v>493</v>
      </c>
      <c r="K11" s="10" t="s">
        <v>1114</v>
      </c>
      <c r="L11" s="10" t="s">
        <v>1018</v>
      </c>
      <c r="M11" s="10" t="s">
        <v>1003</v>
      </c>
      <c r="N11" s="10" t="s">
        <v>595</v>
      </c>
      <c r="O11" s="10" t="s">
        <v>1018</v>
      </c>
      <c r="P11" s="10" t="s">
        <v>1115</v>
      </c>
      <c r="Q11" s="10" t="s">
        <v>490</v>
      </c>
      <c r="R11" s="10" t="s">
        <v>1020</v>
      </c>
      <c r="S11" s="10" t="s">
        <v>1021</v>
      </c>
      <c r="T11" s="10" t="s">
        <v>1022</v>
      </c>
      <c r="U11" s="10" t="s">
        <v>1023</v>
      </c>
      <c r="V11" s="10" t="s">
        <v>1024</v>
      </c>
      <c r="W11" s="10" t="s">
        <v>1025</v>
      </c>
      <c r="X11" s="10" t="s">
        <v>1026</v>
      </c>
      <c r="Y11" s="10" t="s">
        <v>490</v>
      </c>
      <c r="Z11" s="10" t="s">
        <v>490</v>
      </c>
      <c r="AA11" s="10" t="s">
        <v>1072</v>
      </c>
      <c r="AB11" s="10" t="s">
        <v>1114</v>
      </c>
      <c r="AC11" s="10" t="s">
        <v>1018</v>
      </c>
      <c r="AD11" s="10" t="s">
        <v>1018</v>
      </c>
      <c r="AE11" s="10" t="s">
        <v>490</v>
      </c>
      <c r="AF11" s="10" t="s">
        <v>1020</v>
      </c>
      <c r="AG11" s="10" t="s">
        <v>1021</v>
      </c>
      <c r="AH11" s="10" t="s">
        <v>1022</v>
      </c>
      <c r="AI11" s="10" t="s">
        <v>1023</v>
      </c>
      <c r="AJ11" s="10" t="s">
        <v>1024</v>
      </c>
      <c r="AK11" s="10" t="s">
        <v>1025</v>
      </c>
      <c r="AL11" s="10" t="s">
        <v>1026</v>
      </c>
      <c r="AM11" s="10" t="s">
        <v>490</v>
      </c>
    </row>
    <row r="12" spans="1:39" x14ac:dyDescent="0.2">
      <c r="I12" s="7" t="s">
        <v>1732</v>
      </c>
      <c r="J12" s="8" t="s">
        <v>838</v>
      </c>
      <c r="K12" s="8" t="s">
        <v>839</v>
      </c>
      <c r="L12" s="8" t="s">
        <v>840</v>
      </c>
      <c r="M12" s="8" t="s">
        <v>844</v>
      </c>
      <c r="N12" s="8" t="s">
        <v>845</v>
      </c>
      <c r="O12" s="8" t="s">
        <v>846</v>
      </c>
      <c r="P12" s="8" t="s">
        <v>848</v>
      </c>
      <c r="Q12" s="8" t="s">
        <v>850</v>
      </c>
      <c r="R12" s="8" t="s">
        <v>976</v>
      </c>
      <c r="S12" s="8" t="s">
        <v>978</v>
      </c>
      <c r="T12" s="8" t="s">
        <v>981</v>
      </c>
      <c r="U12" s="8" t="s">
        <v>983</v>
      </c>
      <c r="V12" s="8" t="s">
        <v>1098</v>
      </c>
      <c r="W12" s="8" t="s">
        <v>1103</v>
      </c>
      <c r="X12" s="8" t="s">
        <v>1096</v>
      </c>
      <c r="Y12" s="8" t="s">
        <v>1116</v>
      </c>
      <c r="Z12" s="8" t="s">
        <v>1117</v>
      </c>
      <c r="AA12" s="8" t="s">
        <v>1118</v>
      </c>
      <c r="AB12" s="8" t="s">
        <v>1119</v>
      </c>
      <c r="AC12" s="8" t="s">
        <v>1120</v>
      </c>
      <c r="AD12" s="8" t="s">
        <v>1121</v>
      </c>
      <c r="AE12" s="8" t="s">
        <v>1122</v>
      </c>
      <c r="AF12" s="8" t="s">
        <v>1123</v>
      </c>
      <c r="AG12" s="8" t="s">
        <v>1124</v>
      </c>
      <c r="AH12" s="8" t="s">
        <v>1125</v>
      </c>
      <c r="AI12" s="8" t="s">
        <v>1126</v>
      </c>
      <c r="AJ12" s="8" t="s">
        <v>1127</v>
      </c>
      <c r="AK12" s="8" t="s">
        <v>1128</v>
      </c>
      <c r="AL12" s="8" t="s">
        <v>1129</v>
      </c>
      <c r="AM12" s="8" t="s">
        <v>1130</v>
      </c>
    </row>
    <row r="13" spans="1:39" x14ac:dyDescent="0.2">
      <c r="B13" s="10" t="s">
        <v>483</v>
      </c>
      <c r="C13" s="10"/>
      <c r="D13" s="10"/>
      <c r="E13" s="10"/>
      <c r="F13" s="10"/>
      <c r="G13" s="10"/>
      <c r="H13" s="10"/>
      <c r="I13" s="8" t="s">
        <v>1131</v>
      </c>
      <c r="J13" s="17" t="s">
        <v>1733</v>
      </c>
      <c r="K13" s="17" t="s">
        <v>1733</v>
      </c>
      <c r="L13" s="17" t="s">
        <v>1733</v>
      </c>
      <c r="M13" s="17" t="s">
        <v>1733</v>
      </c>
      <c r="N13" s="17" t="s">
        <v>1733</v>
      </c>
      <c r="O13" s="17" t="s">
        <v>1733</v>
      </c>
      <c r="P13" s="17" t="s">
        <v>1733</v>
      </c>
      <c r="Q13" s="17" t="s">
        <v>1733</v>
      </c>
      <c r="R13" s="17" t="s">
        <v>1733</v>
      </c>
      <c r="S13" s="17" t="s">
        <v>1733</v>
      </c>
      <c r="T13" s="17" t="s">
        <v>1733</v>
      </c>
      <c r="U13" s="17" t="s">
        <v>1733</v>
      </c>
      <c r="V13" s="17" t="s">
        <v>1733</v>
      </c>
      <c r="W13" s="17" t="s">
        <v>1733</v>
      </c>
      <c r="X13" s="17" t="s">
        <v>1733</v>
      </c>
      <c r="Y13" s="17" t="s">
        <v>1733</v>
      </c>
      <c r="Z13" s="17" t="s">
        <v>1733</v>
      </c>
      <c r="AA13" s="17" t="s">
        <v>1733</v>
      </c>
      <c r="AB13" s="17" t="s">
        <v>1733</v>
      </c>
      <c r="AC13" s="17" t="s">
        <v>1733</v>
      </c>
      <c r="AD13" s="17" t="s">
        <v>1733</v>
      </c>
      <c r="AE13" s="17" t="s">
        <v>1733</v>
      </c>
      <c r="AF13" s="17" t="s">
        <v>1733</v>
      </c>
      <c r="AG13" s="17" t="s">
        <v>1733</v>
      </c>
      <c r="AH13" s="17" t="s">
        <v>1733</v>
      </c>
      <c r="AI13" s="17" t="s">
        <v>1733</v>
      </c>
      <c r="AJ13" s="17" t="s">
        <v>1733</v>
      </c>
      <c r="AK13" s="17" t="s">
        <v>1733</v>
      </c>
      <c r="AL13" s="17" t="s">
        <v>1733</v>
      </c>
      <c r="AM13" s="17" t="s">
        <v>1733</v>
      </c>
    </row>
    <row r="14" spans="1:39" x14ac:dyDescent="0.2">
      <c r="B14" s="15" t="s">
        <v>1132</v>
      </c>
      <c r="C14" s="10" t="s">
        <v>1099</v>
      </c>
      <c r="D14" s="10" t="s">
        <v>10</v>
      </c>
      <c r="E14" s="10" t="s">
        <v>483</v>
      </c>
      <c r="F14" s="10" t="s">
        <v>509</v>
      </c>
      <c r="G14" s="10" t="s">
        <v>824</v>
      </c>
      <c r="H14" s="10" t="s">
        <v>21</v>
      </c>
      <c r="I14" s="8" t="s">
        <v>838</v>
      </c>
      <c r="J14" s="23" t="str">
        <f t="shared" ref="J14:J19" si="0">IF(SUM(L14,Q14)&lt;&gt;0,SUM(L14,Q14),"")</f>
        <v/>
      </c>
      <c r="K14" s="23" t="str">
        <f t="shared" ref="K14:K19" si="1">IF(O14+Z14&lt;&gt;0,O14+Z14,"")</f>
        <v/>
      </c>
      <c r="L14" s="23" t="str">
        <f t="shared" ref="L14:L19" si="2">IF(M14+N14&lt;&gt;0,M14+N14,"")</f>
        <v/>
      </c>
      <c r="M14" s="24"/>
      <c r="N14" s="24"/>
      <c r="O14" s="24"/>
      <c r="P14" s="24"/>
      <c r="Q14" s="23" t="str">
        <f t="shared" ref="Q14:Q19" si="3">IF(SUM(R14:X14)&lt;&gt;0,SUM(R14:X14),"")</f>
        <v/>
      </c>
      <c r="R14" s="24"/>
      <c r="S14" s="24"/>
      <c r="T14" s="24"/>
      <c r="U14" s="24"/>
      <c r="V14" s="24"/>
      <c r="W14" s="24"/>
      <c r="X14" s="24"/>
      <c r="Y14" s="24"/>
      <c r="Z14" s="24"/>
      <c r="AA14" s="23" t="str">
        <f t="shared" ref="AA14:AA19" si="4">IF(SUM(AC14,AE14)&lt;&gt;0,SUM(AC14,AE14),"")</f>
        <v/>
      </c>
      <c r="AB14" s="23" t="str">
        <f t="shared" ref="AB14:AB19" si="5">IF(AD14+AM14&lt;&gt;0,AD14+AM14,"")</f>
        <v/>
      </c>
      <c r="AC14" s="24"/>
      <c r="AD14" s="24"/>
      <c r="AE14" s="23" t="str">
        <f t="shared" ref="AE14:AE19" si="6">IF(SUM(AF14:AL14)&lt;&gt;0,SUM(AF14:AL14),"")</f>
        <v/>
      </c>
      <c r="AF14" s="24"/>
      <c r="AG14" s="24"/>
      <c r="AH14" s="24"/>
      <c r="AI14" s="24"/>
      <c r="AJ14" s="24"/>
      <c r="AK14" s="24"/>
      <c r="AL14" s="24"/>
      <c r="AM14" s="24"/>
    </row>
    <row r="15" spans="1:39" x14ac:dyDescent="0.2">
      <c r="B15" s="15" t="s">
        <v>1133</v>
      </c>
      <c r="C15" s="10" t="s">
        <v>1099</v>
      </c>
      <c r="D15" s="10" t="s">
        <v>10</v>
      </c>
      <c r="E15" s="10" t="s">
        <v>483</v>
      </c>
      <c r="F15" s="10" t="s">
        <v>827</v>
      </c>
      <c r="G15" s="10" t="s">
        <v>824</v>
      </c>
      <c r="H15" s="10" t="s">
        <v>21</v>
      </c>
      <c r="I15" s="8" t="s">
        <v>839</v>
      </c>
      <c r="J15" s="23" t="str">
        <f t="shared" si="0"/>
        <v/>
      </c>
      <c r="K15" s="23" t="str">
        <f t="shared" si="1"/>
        <v/>
      </c>
      <c r="L15" s="23" t="str">
        <f t="shared" si="2"/>
        <v/>
      </c>
      <c r="M15" s="24"/>
      <c r="N15" s="24"/>
      <c r="O15" s="24"/>
      <c r="P15" s="24"/>
      <c r="Q15" s="23" t="str">
        <f t="shared" si="3"/>
        <v/>
      </c>
      <c r="R15" s="24"/>
      <c r="S15" s="24"/>
      <c r="T15" s="24"/>
      <c r="U15" s="24"/>
      <c r="V15" s="24"/>
      <c r="W15" s="24"/>
      <c r="X15" s="24"/>
      <c r="Y15" s="24"/>
      <c r="Z15" s="24"/>
      <c r="AA15" s="23" t="str">
        <f t="shared" si="4"/>
        <v/>
      </c>
      <c r="AB15" s="23" t="str">
        <f t="shared" si="5"/>
        <v/>
      </c>
      <c r="AC15" s="24"/>
      <c r="AD15" s="24"/>
      <c r="AE15" s="23" t="str">
        <f t="shared" si="6"/>
        <v/>
      </c>
      <c r="AF15" s="24"/>
      <c r="AG15" s="24"/>
      <c r="AH15" s="24"/>
      <c r="AI15" s="24"/>
      <c r="AJ15" s="24"/>
      <c r="AK15" s="24"/>
      <c r="AL15" s="24"/>
      <c r="AM15" s="24"/>
    </row>
    <row r="16" spans="1:39" x14ac:dyDescent="0.2">
      <c r="B16" s="15" t="s">
        <v>1134</v>
      </c>
      <c r="C16" s="10"/>
      <c r="D16" s="10" t="s">
        <v>1099</v>
      </c>
      <c r="E16" s="10" t="s">
        <v>10</v>
      </c>
      <c r="F16" s="10" t="s">
        <v>483</v>
      </c>
      <c r="G16" s="10" t="s">
        <v>817</v>
      </c>
      <c r="H16" s="10" t="s">
        <v>21</v>
      </c>
      <c r="I16" s="8" t="s">
        <v>840</v>
      </c>
      <c r="J16" s="23" t="str">
        <f t="shared" si="0"/>
        <v/>
      </c>
      <c r="K16" s="23" t="str">
        <f t="shared" si="1"/>
        <v/>
      </c>
      <c r="L16" s="23" t="str">
        <f t="shared" si="2"/>
        <v/>
      </c>
      <c r="M16" s="24"/>
      <c r="N16" s="24"/>
      <c r="O16" s="24"/>
      <c r="P16" s="24"/>
      <c r="Q16" s="23" t="str">
        <f t="shared" si="3"/>
        <v/>
      </c>
      <c r="R16" s="24"/>
      <c r="S16" s="24"/>
      <c r="T16" s="24"/>
      <c r="U16" s="24"/>
      <c r="V16" s="24"/>
      <c r="W16" s="24"/>
      <c r="X16" s="24"/>
      <c r="Y16" s="24"/>
      <c r="Z16" s="24"/>
      <c r="AA16" s="23" t="str">
        <f t="shared" si="4"/>
        <v/>
      </c>
      <c r="AB16" s="23" t="str">
        <f t="shared" si="5"/>
        <v/>
      </c>
      <c r="AC16" s="24"/>
      <c r="AD16" s="24"/>
      <c r="AE16" s="23" t="str">
        <f t="shared" si="6"/>
        <v/>
      </c>
      <c r="AF16" s="24"/>
      <c r="AG16" s="24"/>
      <c r="AH16" s="24"/>
      <c r="AI16" s="24"/>
      <c r="AJ16" s="24"/>
      <c r="AK16" s="24"/>
      <c r="AL16" s="24"/>
      <c r="AM16" s="24"/>
    </row>
    <row r="17" spans="2:39" x14ac:dyDescent="0.2">
      <c r="B17" s="16" t="s">
        <v>1135</v>
      </c>
      <c r="C17" s="10" t="s">
        <v>1099</v>
      </c>
      <c r="D17" s="10" t="s">
        <v>10</v>
      </c>
      <c r="E17" s="10" t="s">
        <v>483</v>
      </c>
      <c r="F17" s="10" t="s">
        <v>1136</v>
      </c>
      <c r="G17" s="10" t="s">
        <v>817</v>
      </c>
      <c r="H17" s="10" t="s">
        <v>21</v>
      </c>
      <c r="I17" s="8" t="s">
        <v>844</v>
      </c>
      <c r="J17" s="23" t="str">
        <f t="shared" si="0"/>
        <v/>
      </c>
      <c r="K17" s="23" t="str">
        <f t="shared" si="1"/>
        <v/>
      </c>
      <c r="L17" s="23" t="str">
        <f t="shared" si="2"/>
        <v/>
      </c>
      <c r="M17" s="24"/>
      <c r="N17" s="24"/>
      <c r="O17" s="24"/>
      <c r="P17" s="24"/>
      <c r="Q17" s="23" t="str">
        <f t="shared" si="3"/>
        <v/>
      </c>
      <c r="R17" s="24"/>
      <c r="S17" s="24"/>
      <c r="T17" s="24"/>
      <c r="U17" s="24"/>
      <c r="V17" s="24"/>
      <c r="W17" s="24"/>
      <c r="X17" s="24"/>
      <c r="Y17" s="24"/>
      <c r="Z17" s="24"/>
      <c r="AA17" s="23" t="str">
        <f t="shared" si="4"/>
        <v/>
      </c>
      <c r="AB17" s="23" t="str">
        <f t="shared" si="5"/>
        <v/>
      </c>
      <c r="AC17" s="24"/>
      <c r="AD17" s="24"/>
      <c r="AE17" s="23" t="str">
        <f t="shared" si="6"/>
        <v/>
      </c>
      <c r="AF17" s="24"/>
      <c r="AG17" s="24"/>
      <c r="AH17" s="24"/>
      <c r="AI17" s="24"/>
      <c r="AJ17" s="24"/>
      <c r="AK17" s="24"/>
      <c r="AL17" s="24"/>
      <c r="AM17" s="24"/>
    </row>
    <row r="18" spans="2:39" x14ac:dyDescent="0.2">
      <c r="B18" s="16" t="s">
        <v>1137</v>
      </c>
      <c r="C18" s="10" t="s">
        <v>1099</v>
      </c>
      <c r="D18" s="10" t="s">
        <v>10</v>
      </c>
      <c r="E18" s="10" t="s">
        <v>483</v>
      </c>
      <c r="F18" s="10" t="s">
        <v>1138</v>
      </c>
      <c r="G18" s="10" t="s">
        <v>817</v>
      </c>
      <c r="H18" s="10" t="s">
        <v>21</v>
      </c>
      <c r="I18" s="8" t="s">
        <v>845</v>
      </c>
      <c r="J18" s="23" t="str">
        <f t="shared" si="0"/>
        <v/>
      </c>
      <c r="K18" s="23" t="str">
        <f t="shared" si="1"/>
        <v/>
      </c>
      <c r="L18" s="23" t="str">
        <f t="shared" si="2"/>
        <v/>
      </c>
      <c r="M18" s="24"/>
      <c r="N18" s="24"/>
      <c r="O18" s="24"/>
      <c r="P18" s="24"/>
      <c r="Q18" s="23" t="str">
        <f t="shared" si="3"/>
        <v/>
      </c>
      <c r="R18" s="24"/>
      <c r="S18" s="24"/>
      <c r="T18" s="24"/>
      <c r="U18" s="24"/>
      <c r="V18" s="24"/>
      <c r="W18" s="24"/>
      <c r="X18" s="24"/>
      <c r="Y18" s="24"/>
      <c r="Z18" s="24"/>
      <c r="AA18" s="23" t="str">
        <f t="shared" si="4"/>
        <v/>
      </c>
      <c r="AB18" s="23" t="str">
        <f t="shared" si="5"/>
        <v/>
      </c>
      <c r="AC18" s="24"/>
      <c r="AD18" s="24"/>
      <c r="AE18" s="23" t="str">
        <f t="shared" si="6"/>
        <v/>
      </c>
      <c r="AF18" s="24"/>
      <c r="AG18" s="24"/>
      <c r="AH18" s="24"/>
      <c r="AI18" s="24"/>
      <c r="AJ18" s="24"/>
      <c r="AK18" s="24"/>
      <c r="AL18" s="24"/>
      <c r="AM18" s="24"/>
    </row>
    <row r="19" spans="2:39" x14ac:dyDescent="0.2">
      <c r="B19" s="16" t="s">
        <v>1139</v>
      </c>
      <c r="C19" s="10" t="s">
        <v>1099</v>
      </c>
      <c r="D19" s="10" t="s">
        <v>10</v>
      </c>
      <c r="E19" s="10" t="s">
        <v>483</v>
      </c>
      <c r="F19" s="10" t="s">
        <v>1140</v>
      </c>
      <c r="G19" s="10" t="s">
        <v>817</v>
      </c>
      <c r="H19" s="10" t="s">
        <v>21</v>
      </c>
      <c r="I19" s="8" t="s">
        <v>846</v>
      </c>
      <c r="J19" s="23" t="str">
        <f t="shared" si="0"/>
        <v/>
      </c>
      <c r="K19" s="23" t="str">
        <f t="shared" si="1"/>
        <v/>
      </c>
      <c r="L19" s="23" t="str">
        <f t="shared" si="2"/>
        <v/>
      </c>
      <c r="M19" s="24"/>
      <c r="N19" s="24"/>
      <c r="O19" s="24"/>
      <c r="P19" s="24"/>
      <c r="Q19" s="23" t="str">
        <f t="shared" si="3"/>
        <v/>
      </c>
      <c r="R19" s="24"/>
      <c r="S19" s="24"/>
      <c r="T19" s="24"/>
      <c r="U19" s="24"/>
      <c r="V19" s="24"/>
      <c r="W19" s="24"/>
      <c r="X19" s="24"/>
      <c r="Y19" s="24"/>
      <c r="Z19" s="24"/>
      <c r="AA19" s="23" t="str">
        <f t="shared" si="4"/>
        <v/>
      </c>
      <c r="AB19" s="23" t="str">
        <f t="shared" si="5"/>
        <v/>
      </c>
      <c r="AC19" s="24"/>
      <c r="AD19" s="24"/>
      <c r="AE19" s="23" t="str">
        <f t="shared" si="6"/>
        <v/>
      </c>
      <c r="AF19" s="24"/>
      <c r="AG19" s="24"/>
      <c r="AH19" s="24"/>
      <c r="AI19" s="24"/>
      <c r="AJ19" s="24"/>
      <c r="AK19" s="24"/>
      <c r="AL19" s="24"/>
      <c r="AM19" s="24"/>
    </row>
    <row r="20" spans="2:39" x14ac:dyDescent="0.2">
      <c r="B20" s="10" t="s">
        <v>486</v>
      </c>
      <c r="C20" s="10"/>
      <c r="D20" s="10"/>
      <c r="E20" s="10"/>
      <c r="F20" s="10"/>
      <c r="G20" s="10"/>
      <c r="H20" s="10"/>
      <c r="I20" s="8" t="s">
        <v>1141</v>
      </c>
      <c r="J20" s="17" t="s">
        <v>1733</v>
      </c>
      <c r="K20" s="17" t="s">
        <v>1733</v>
      </c>
      <c r="L20" s="17" t="s">
        <v>1733</v>
      </c>
      <c r="M20" s="17" t="s">
        <v>1733</v>
      </c>
      <c r="N20" s="17" t="s">
        <v>1733</v>
      </c>
      <c r="O20" s="17" t="s">
        <v>1733</v>
      </c>
      <c r="P20" s="17" t="s">
        <v>1733</v>
      </c>
      <c r="Q20" s="17" t="s">
        <v>1733</v>
      </c>
      <c r="R20" s="17" t="s">
        <v>1733</v>
      </c>
      <c r="S20" s="17" t="s">
        <v>1733</v>
      </c>
      <c r="T20" s="17" t="s">
        <v>1733</v>
      </c>
      <c r="U20" s="17" t="s">
        <v>1733</v>
      </c>
      <c r="V20" s="17" t="s">
        <v>1733</v>
      </c>
      <c r="W20" s="17" t="s">
        <v>1733</v>
      </c>
      <c r="X20" s="17" t="s">
        <v>1733</v>
      </c>
      <c r="Y20" s="17" t="s">
        <v>1733</v>
      </c>
      <c r="Z20" s="17" t="s">
        <v>1733</v>
      </c>
      <c r="AA20" s="17" t="s">
        <v>1733</v>
      </c>
      <c r="AB20" s="17" t="s">
        <v>1733</v>
      </c>
      <c r="AC20" s="17" t="s">
        <v>1733</v>
      </c>
      <c r="AD20" s="17" t="s">
        <v>1733</v>
      </c>
      <c r="AE20" s="17" t="s">
        <v>1733</v>
      </c>
      <c r="AF20" s="17" t="s">
        <v>1733</v>
      </c>
      <c r="AG20" s="17" t="s">
        <v>1733</v>
      </c>
      <c r="AH20" s="17" t="s">
        <v>1733</v>
      </c>
      <c r="AI20" s="17" t="s">
        <v>1733</v>
      </c>
      <c r="AJ20" s="17" t="s">
        <v>1733</v>
      </c>
      <c r="AK20" s="17" t="s">
        <v>1733</v>
      </c>
      <c r="AL20" s="17" t="s">
        <v>1733</v>
      </c>
      <c r="AM20" s="17" t="s">
        <v>1733</v>
      </c>
    </row>
    <row r="21" spans="2:39" x14ac:dyDescent="0.2">
      <c r="B21" s="15" t="s">
        <v>1142</v>
      </c>
      <c r="C21" s="10"/>
      <c r="D21" s="10" t="s">
        <v>1099</v>
      </c>
      <c r="E21" s="10" t="s">
        <v>10</v>
      </c>
      <c r="F21" s="10" t="s">
        <v>486</v>
      </c>
      <c r="G21" s="10" t="s">
        <v>816</v>
      </c>
      <c r="H21" s="10" t="s">
        <v>21</v>
      </c>
      <c r="I21" s="8" t="s">
        <v>848</v>
      </c>
      <c r="J21" s="23" t="str">
        <f>IF(SUM(L21,Q21)&lt;&gt;0,SUM(L21,Q21),"")</f>
        <v/>
      </c>
      <c r="K21" s="23" t="str">
        <f>IF(O21+Z21&lt;&gt;0,O21+Z21,"")</f>
        <v/>
      </c>
      <c r="L21" s="23" t="str">
        <f>IF(M21+N21&lt;&gt;0,M21+N21,"")</f>
        <v/>
      </c>
      <c r="M21" s="24"/>
      <c r="N21" s="24"/>
      <c r="O21" s="24"/>
      <c r="P21" s="24"/>
      <c r="Q21" s="23" t="str">
        <f>IF(SUM(R21:X21)&lt;&gt;0,SUM(R21:X21),"")</f>
        <v/>
      </c>
      <c r="R21" s="24"/>
      <c r="S21" s="24"/>
      <c r="T21" s="24"/>
      <c r="U21" s="24"/>
      <c r="V21" s="24"/>
      <c r="W21" s="24"/>
      <c r="X21" s="24"/>
      <c r="Y21" s="24"/>
      <c r="Z21" s="24"/>
      <c r="AA21" s="23" t="str">
        <f>IF(SUM(AC21,AE21)&lt;&gt;0,SUM(AC21,AE21),"")</f>
        <v/>
      </c>
      <c r="AB21" s="23" t="str">
        <f>IF(AD21+AM21&lt;&gt;0,AD21+AM21,"")</f>
        <v/>
      </c>
      <c r="AC21" s="24"/>
      <c r="AD21" s="24"/>
      <c r="AE21" s="23" t="str">
        <f>IF(SUM(AF21:AL21)&lt;&gt;0,SUM(AF21:AL21),"")</f>
        <v/>
      </c>
      <c r="AF21" s="24"/>
      <c r="AG21" s="24"/>
      <c r="AH21" s="24"/>
      <c r="AI21" s="24"/>
      <c r="AJ21" s="24"/>
      <c r="AK21" s="24"/>
      <c r="AL21" s="24"/>
      <c r="AM21" s="24"/>
    </row>
    <row r="22" spans="2:39" x14ac:dyDescent="0.2">
      <c r="B22" s="16" t="s">
        <v>1135</v>
      </c>
      <c r="C22" s="10" t="s">
        <v>1099</v>
      </c>
      <c r="D22" s="10" t="s">
        <v>10</v>
      </c>
      <c r="E22" s="10" t="s">
        <v>486</v>
      </c>
      <c r="F22" s="10" t="s">
        <v>1136</v>
      </c>
      <c r="G22" s="10" t="s">
        <v>816</v>
      </c>
      <c r="H22" s="10" t="s">
        <v>21</v>
      </c>
      <c r="I22" s="8" t="s">
        <v>850</v>
      </c>
      <c r="J22" s="23" t="str">
        <f>IF(SUM(L22,Q22)&lt;&gt;0,SUM(L22,Q22),"")</f>
        <v/>
      </c>
      <c r="K22" s="23" t="str">
        <f>IF(O22+Z22&lt;&gt;0,O22+Z22,"")</f>
        <v/>
      </c>
      <c r="L22" s="23" t="str">
        <f>IF(M22+N22&lt;&gt;0,M22+N22,"")</f>
        <v/>
      </c>
      <c r="M22" s="24"/>
      <c r="N22" s="24"/>
      <c r="O22" s="24"/>
      <c r="P22" s="24"/>
      <c r="Q22" s="23" t="str">
        <f>IF(SUM(R22:X22)&lt;&gt;0,SUM(R22:X22),"")</f>
        <v/>
      </c>
      <c r="R22" s="24"/>
      <c r="S22" s="24"/>
      <c r="T22" s="24"/>
      <c r="U22" s="24"/>
      <c r="V22" s="24"/>
      <c r="W22" s="24"/>
      <c r="X22" s="24"/>
      <c r="Y22" s="24"/>
      <c r="Z22" s="24"/>
      <c r="AA22" s="23" t="str">
        <f>IF(SUM(AC22,AE22)&lt;&gt;0,SUM(AC22,AE22),"")</f>
        <v/>
      </c>
      <c r="AB22" s="23" t="str">
        <f>IF(AD22+AM22&lt;&gt;0,AD22+AM22,"")</f>
        <v/>
      </c>
      <c r="AC22" s="24"/>
      <c r="AD22" s="24"/>
      <c r="AE22" s="23" t="str">
        <f>IF(SUM(AF22:AL22)&lt;&gt;0,SUM(AF22:AL22),"")</f>
        <v/>
      </c>
      <c r="AF22" s="24"/>
      <c r="AG22" s="24"/>
      <c r="AH22" s="24"/>
      <c r="AI22" s="24"/>
      <c r="AJ22" s="24"/>
      <c r="AK22" s="24"/>
      <c r="AL22" s="24"/>
      <c r="AM22" s="24"/>
    </row>
    <row r="23" spans="2:39" x14ac:dyDescent="0.2">
      <c r="B23" s="16" t="s">
        <v>1137</v>
      </c>
      <c r="C23" s="10" t="s">
        <v>1099</v>
      </c>
      <c r="D23" s="10" t="s">
        <v>10</v>
      </c>
      <c r="E23" s="10" t="s">
        <v>486</v>
      </c>
      <c r="F23" s="10" t="s">
        <v>1138</v>
      </c>
      <c r="G23" s="10" t="s">
        <v>816</v>
      </c>
      <c r="H23" s="10" t="s">
        <v>21</v>
      </c>
      <c r="I23" s="8" t="s">
        <v>976</v>
      </c>
      <c r="J23" s="23" t="str">
        <f>IF(SUM(L23,Q23)&lt;&gt;0,SUM(L23,Q23),"")</f>
        <v/>
      </c>
      <c r="K23" s="23" t="str">
        <f>IF(O23+Z23&lt;&gt;0,O23+Z23,"")</f>
        <v/>
      </c>
      <c r="L23" s="23" t="str">
        <f>IF(M23+N23&lt;&gt;0,M23+N23,"")</f>
        <v/>
      </c>
      <c r="M23" s="24"/>
      <c r="N23" s="24"/>
      <c r="O23" s="24"/>
      <c r="P23" s="24"/>
      <c r="Q23" s="23" t="str">
        <f>IF(SUM(R23:X23)&lt;&gt;0,SUM(R23:X23),"")</f>
        <v/>
      </c>
      <c r="R23" s="24"/>
      <c r="S23" s="24"/>
      <c r="T23" s="24"/>
      <c r="U23" s="24"/>
      <c r="V23" s="24"/>
      <c r="W23" s="24"/>
      <c r="X23" s="24"/>
      <c r="Y23" s="24"/>
      <c r="Z23" s="24"/>
      <c r="AA23" s="23" t="str">
        <f>IF(SUM(AC23,AE23)&lt;&gt;0,SUM(AC23,AE23),"")</f>
        <v/>
      </c>
      <c r="AB23" s="23" t="str">
        <f>IF(AD23+AM23&lt;&gt;0,AD23+AM23,"")</f>
        <v/>
      </c>
      <c r="AC23" s="24"/>
      <c r="AD23" s="24"/>
      <c r="AE23" s="23" t="str">
        <f>IF(SUM(AF23:AL23)&lt;&gt;0,SUM(AF23:AL23),"")</f>
        <v/>
      </c>
      <c r="AF23" s="24"/>
      <c r="AG23" s="24"/>
      <c r="AH23" s="24"/>
      <c r="AI23" s="24"/>
      <c r="AJ23" s="24"/>
      <c r="AK23" s="24"/>
      <c r="AL23" s="24"/>
      <c r="AM23" s="24"/>
    </row>
    <row r="24" spans="2:39" x14ac:dyDescent="0.2">
      <c r="B24" s="16" t="s">
        <v>1139</v>
      </c>
      <c r="C24" s="10" t="s">
        <v>1099</v>
      </c>
      <c r="D24" s="10" t="s">
        <v>10</v>
      </c>
      <c r="E24" s="10" t="s">
        <v>486</v>
      </c>
      <c r="F24" s="10" t="s">
        <v>1140</v>
      </c>
      <c r="G24" s="10" t="s">
        <v>816</v>
      </c>
      <c r="H24" s="10" t="s">
        <v>21</v>
      </c>
      <c r="I24" s="8" t="s">
        <v>978</v>
      </c>
      <c r="J24" s="23" t="str">
        <f>IF(SUM(L24,Q24)&lt;&gt;0,SUM(L24,Q24),"")</f>
        <v/>
      </c>
      <c r="K24" s="23" t="str">
        <f>IF(O24+Z24&lt;&gt;0,O24+Z24,"")</f>
        <v/>
      </c>
      <c r="L24" s="23" t="str">
        <f>IF(M24+N24&lt;&gt;0,M24+N24,"")</f>
        <v/>
      </c>
      <c r="M24" s="24"/>
      <c r="N24" s="24"/>
      <c r="O24" s="24"/>
      <c r="P24" s="24"/>
      <c r="Q24" s="23" t="str">
        <f>IF(SUM(R24:X24)&lt;&gt;0,SUM(R24:X24),"")</f>
        <v/>
      </c>
      <c r="R24" s="24"/>
      <c r="S24" s="24"/>
      <c r="T24" s="24"/>
      <c r="U24" s="24"/>
      <c r="V24" s="24"/>
      <c r="W24" s="24"/>
      <c r="X24" s="24"/>
      <c r="Y24" s="24"/>
      <c r="Z24" s="24"/>
      <c r="AA24" s="23" t="str">
        <f>IF(SUM(AC24,AE24)&lt;&gt;0,SUM(AC24,AE24),"")</f>
        <v/>
      </c>
      <c r="AB24" s="23" t="str">
        <f>IF(AD24+AM24&lt;&gt;0,AD24+AM24,"")</f>
        <v/>
      </c>
      <c r="AC24" s="24"/>
      <c r="AD24" s="24"/>
      <c r="AE24" s="23" t="str">
        <f>IF(SUM(AF24:AL24)&lt;&gt;0,SUM(AF24:AL24),"")</f>
        <v/>
      </c>
      <c r="AF24" s="24"/>
      <c r="AG24" s="24"/>
      <c r="AH24" s="24"/>
      <c r="AI24" s="24"/>
      <c r="AJ24" s="24"/>
      <c r="AK24" s="24"/>
      <c r="AL24" s="24"/>
      <c r="AM24" s="24"/>
    </row>
  </sheetData>
  <printOptions gridLines="1" gridLinesSet="0"/>
  <pageMargins left="0" right="0" top="0" bottom="0" header="0" footer="0"/>
  <pageSetup paperSize="9" fitToHeight="0" orientation="portrait"/>
  <headerFooter scaleWithDoc="0"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56">
    <tabColor indexed="23"/>
  </sheetPr>
  <dimension ref="A1:L23"/>
  <sheetViews>
    <sheetView workbookViewId="0">
      <pane xSplit="10" ySplit="11" topLeftCell="K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9" width="9.140625" style="11" hidden="1" customWidth="1"/>
    <col min="10" max="10" width="8.7109375" style="11" customWidth="1"/>
    <col min="11" max="12" width="16.7109375" style="11" customWidth="1"/>
    <col min="13" max="16384" width="8.85546875" style="11"/>
  </cols>
  <sheetData>
    <row r="1" spans="1:12" ht="12" x14ac:dyDescent="0.2">
      <c r="A1" s="1" t="s">
        <v>1143</v>
      </c>
      <c r="F1" s="12" t="s">
        <v>1734</v>
      </c>
    </row>
    <row r="5" spans="1:12" s="13" customFormat="1" x14ac:dyDescent="0.25"/>
    <row r="6" spans="1:12" s="13" customFormat="1" ht="33.75" x14ac:dyDescent="0.25">
      <c r="K6" s="6" t="s">
        <v>806</v>
      </c>
      <c r="L6" s="6"/>
    </row>
    <row r="7" spans="1:12" s="13" customFormat="1" ht="22.5" x14ac:dyDescent="0.25">
      <c r="K7" s="6" t="s">
        <v>1074</v>
      </c>
      <c r="L7" s="6"/>
    </row>
    <row r="8" spans="1:12" s="13" customFormat="1" ht="33.75" x14ac:dyDescent="0.25">
      <c r="K8" s="6" t="s">
        <v>1080</v>
      </c>
      <c r="L8" s="6" t="s">
        <v>1081</v>
      </c>
    </row>
    <row r="9" spans="1:12" hidden="1" x14ac:dyDescent="0.2">
      <c r="K9" s="10" t="s">
        <v>1082</v>
      </c>
      <c r="L9" s="10" t="s">
        <v>1082</v>
      </c>
    </row>
    <row r="10" spans="1:12" hidden="1" x14ac:dyDescent="0.2">
      <c r="K10" s="10" t="s">
        <v>1018</v>
      </c>
      <c r="L10" s="10" t="s">
        <v>490</v>
      </c>
    </row>
    <row r="11" spans="1:12" x14ac:dyDescent="0.2">
      <c r="J11" s="7" t="s">
        <v>1732</v>
      </c>
      <c r="K11" s="8" t="s">
        <v>1144</v>
      </c>
      <c r="L11" s="8" t="s">
        <v>1145</v>
      </c>
    </row>
    <row r="12" spans="1:12" x14ac:dyDescent="0.2">
      <c r="B12" s="10" t="s">
        <v>483</v>
      </c>
      <c r="C12" s="10"/>
      <c r="D12" s="10"/>
      <c r="E12" s="10"/>
      <c r="F12" s="10"/>
      <c r="G12" s="10"/>
      <c r="H12" s="10"/>
      <c r="I12" s="10"/>
      <c r="J12" s="8" t="s">
        <v>1131</v>
      </c>
      <c r="K12" s="17" t="s">
        <v>1733</v>
      </c>
      <c r="L12" s="17" t="s">
        <v>1733</v>
      </c>
    </row>
    <row r="13" spans="1:12" x14ac:dyDescent="0.2">
      <c r="B13" s="15" t="s">
        <v>1132</v>
      </c>
      <c r="C13" s="10" t="s">
        <v>1099</v>
      </c>
      <c r="D13" s="10" t="s">
        <v>10</v>
      </c>
      <c r="E13" s="10" t="s">
        <v>483</v>
      </c>
      <c r="F13" s="10" t="s">
        <v>509</v>
      </c>
      <c r="G13" s="10" t="s">
        <v>824</v>
      </c>
      <c r="H13" s="10" t="s">
        <v>1083</v>
      </c>
      <c r="I13" s="10" t="s">
        <v>21</v>
      </c>
      <c r="J13" s="8" t="s">
        <v>838</v>
      </c>
      <c r="K13" s="24"/>
      <c r="L13" s="24"/>
    </row>
    <row r="14" spans="1:12" x14ac:dyDescent="0.2">
      <c r="B14" s="15" t="s">
        <v>1133</v>
      </c>
      <c r="C14" s="10" t="s">
        <v>1099</v>
      </c>
      <c r="D14" s="10" t="s">
        <v>10</v>
      </c>
      <c r="E14" s="10" t="s">
        <v>483</v>
      </c>
      <c r="F14" s="10" t="s">
        <v>827</v>
      </c>
      <c r="G14" s="10" t="s">
        <v>824</v>
      </c>
      <c r="H14" s="10" t="s">
        <v>1083</v>
      </c>
      <c r="I14" s="10" t="s">
        <v>21</v>
      </c>
      <c r="J14" s="8" t="s">
        <v>839</v>
      </c>
      <c r="K14" s="24"/>
      <c r="L14" s="24"/>
    </row>
    <row r="15" spans="1:12" x14ac:dyDescent="0.2">
      <c r="B15" s="15" t="s">
        <v>1134</v>
      </c>
      <c r="C15" s="10"/>
      <c r="D15" s="10"/>
      <c r="E15" s="10" t="s">
        <v>1099</v>
      </c>
      <c r="F15" s="10" t="s">
        <v>10</v>
      </c>
      <c r="G15" s="10" t="s">
        <v>483</v>
      </c>
      <c r="H15" s="10" t="s">
        <v>1084</v>
      </c>
      <c r="I15" s="10" t="s">
        <v>21</v>
      </c>
      <c r="J15" s="8" t="s">
        <v>840</v>
      </c>
      <c r="K15" s="24"/>
      <c r="L15" s="24"/>
    </row>
    <row r="16" spans="1:12" x14ac:dyDescent="0.2">
      <c r="B16" s="16" t="s">
        <v>1135</v>
      </c>
      <c r="C16" s="10"/>
      <c r="D16" s="10" t="s">
        <v>1099</v>
      </c>
      <c r="E16" s="10" t="s">
        <v>10</v>
      </c>
      <c r="F16" s="10" t="s">
        <v>483</v>
      </c>
      <c r="G16" s="10" t="s">
        <v>1136</v>
      </c>
      <c r="H16" s="10" t="s">
        <v>1084</v>
      </c>
      <c r="I16" s="10" t="s">
        <v>21</v>
      </c>
      <c r="J16" s="8" t="s">
        <v>844</v>
      </c>
      <c r="K16" s="24"/>
      <c r="L16" s="24"/>
    </row>
    <row r="17" spans="2:12" x14ac:dyDescent="0.2">
      <c r="B17" s="16" t="s">
        <v>1137</v>
      </c>
      <c r="C17" s="10"/>
      <c r="D17" s="10" t="s">
        <v>1099</v>
      </c>
      <c r="E17" s="10" t="s">
        <v>10</v>
      </c>
      <c r="F17" s="10" t="s">
        <v>483</v>
      </c>
      <c r="G17" s="10" t="s">
        <v>1138</v>
      </c>
      <c r="H17" s="10" t="s">
        <v>1084</v>
      </c>
      <c r="I17" s="10" t="s">
        <v>21</v>
      </c>
      <c r="J17" s="8" t="s">
        <v>845</v>
      </c>
      <c r="K17" s="24"/>
      <c r="L17" s="24"/>
    </row>
    <row r="18" spans="2:12" x14ac:dyDescent="0.2">
      <c r="B18" s="16" t="s">
        <v>1139</v>
      </c>
      <c r="C18" s="10"/>
      <c r="D18" s="10" t="s">
        <v>1099</v>
      </c>
      <c r="E18" s="10" t="s">
        <v>10</v>
      </c>
      <c r="F18" s="10" t="s">
        <v>483</v>
      </c>
      <c r="G18" s="10" t="s">
        <v>1140</v>
      </c>
      <c r="H18" s="10" t="s">
        <v>1084</v>
      </c>
      <c r="I18" s="10" t="s">
        <v>21</v>
      </c>
      <c r="J18" s="8" t="s">
        <v>846</v>
      </c>
      <c r="K18" s="24"/>
      <c r="L18" s="24"/>
    </row>
    <row r="19" spans="2:12" x14ac:dyDescent="0.2">
      <c r="B19" s="10" t="s">
        <v>486</v>
      </c>
      <c r="C19" s="10"/>
      <c r="D19" s="10"/>
      <c r="E19" s="10"/>
      <c r="F19" s="10"/>
      <c r="G19" s="10"/>
      <c r="H19" s="10"/>
      <c r="I19" s="10"/>
      <c r="J19" s="8" t="s">
        <v>1141</v>
      </c>
      <c r="K19" s="17" t="s">
        <v>1733</v>
      </c>
      <c r="L19" s="17" t="s">
        <v>1733</v>
      </c>
    </row>
    <row r="20" spans="2:12" x14ac:dyDescent="0.2">
      <c r="B20" s="15" t="s">
        <v>1142</v>
      </c>
      <c r="C20" s="10"/>
      <c r="D20" s="10"/>
      <c r="E20" s="10" t="s">
        <v>1099</v>
      </c>
      <c r="F20" s="10" t="s">
        <v>10</v>
      </c>
      <c r="G20" s="10" t="s">
        <v>486</v>
      </c>
      <c r="H20" s="10" t="s">
        <v>1085</v>
      </c>
      <c r="I20" s="10" t="s">
        <v>21</v>
      </c>
      <c r="J20" s="8" t="s">
        <v>848</v>
      </c>
      <c r="K20" s="24"/>
      <c r="L20" s="24"/>
    </row>
    <row r="21" spans="2:12" x14ac:dyDescent="0.2">
      <c r="B21" s="16" t="s">
        <v>1135</v>
      </c>
      <c r="C21" s="10"/>
      <c r="D21" s="10" t="s">
        <v>1099</v>
      </c>
      <c r="E21" s="10" t="s">
        <v>10</v>
      </c>
      <c r="F21" s="10" t="s">
        <v>486</v>
      </c>
      <c r="G21" s="10" t="s">
        <v>1136</v>
      </c>
      <c r="H21" s="10" t="s">
        <v>1085</v>
      </c>
      <c r="I21" s="10" t="s">
        <v>21</v>
      </c>
      <c r="J21" s="8" t="s">
        <v>850</v>
      </c>
      <c r="K21" s="24"/>
      <c r="L21" s="24"/>
    </row>
    <row r="22" spans="2:12" x14ac:dyDescent="0.2">
      <c r="B22" s="16" t="s">
        <v>1137</v>
      </c>
      <c r="C22" s="10"/>
      <c r="D22" s="10" t="s">
        <v>1099</v>
      </c>
      <c r="E22" s="10" t="s">
        <v>10</v>
      </c>
      <c r="F22" s="10" t="s">
        <v>486</v>
      </c>
      <c r="G22" s="10" t="s">
        <v>1138</v>
      </c>
      <c r="H22" s="10" t="s">
        <v>1085</v>
      </c>
      <c r="I22" s="10" t="s">
        <v>21</v>
      </c>
      <c r="J22" s="8" t="s">
        <v>976</v>
      </c>
      <c r="K22" s="24"/>
      <c r="L22" s="24"/>
    </row>
    <row r="23" spans="2:12" x14ac:dyDescent="0.2">
      <c r="B23" s="16" t="s">
        <v>1139</v>
      </c>
      <c r="C23" s="10"/>
      <c r="D23" s="10" t="s">
        <v>1099</v>
      </c>
      <c r="E23" s="10" t="s">
        <v>10</v>
      </c>
      <c r="F23" s="10" t="s">
        <v>486</v>
      </c>
      <c r="G23" s="10" t="s">
        <v>1140</v>
      </c>
      <c r="H23" s="10" t="s">
        <v>1085</v>
      </c>
      <c r="I23" s="10" t="s">
        <v>21</v>
      </c>
      <c r="J23" s="8" t="s">
        <v>978</v>
      </c>
      <c r="K23" s="24"/>
      <c r="L23" s="24"/>
    </row>
  </sheetData>
  <printOptions gridLines="1" gridLinesSet="0"/>
  <pageMargins left="0" right="0" top="0" bottom="0" header="0" footer="0"/>
  <pageSetup paperSize="9" fitToHeight="0" orientation="portrait"/>
  <headerFooter scaleWithDoc="0"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57">
    <tabColor indexed="23"/>
  </sheetPr>
  <dimension ref="A1:L23"/>
  <sheetViews>
    <sheetView workbookViewId="0">
      <pane xSplit="10" ySplit="11" topLeftCell="K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6.28515625" style="11" bestFit="1" customWidth="1"/>
    <col min="3" max="9" width="9.140625" style="11" hidden="1" customWidth="1"/>
    <col min="10" max="10" width="8.7109375" style="11" customWidth="1"/>
    <col min="11" max="12" width="16.7109375" style="11" customWidth="1"/>
    <col min="13" max="16384" width="8.85546875" style="11"/>
  </cols>
  <sheetData>
    <row r="1" spans="1:12" ht="12" x14ac:dyDescent="0.2">
      <c r="A1" s="1" t="s">
        <v>1146</v>
      </c>
      <c r="F1" s="12" t="s">
        <v>1734</v>
      </c>
    </row>
    <row r="5" spans="1:12" s="13" customFormat="1" x14ac:dyDescent="0.25"/>
    <row r="6" spans="1:12" s="13" customFormat="1" ht="33.75" x14ac:dyDescent="0.25">
      <c r="K6" s="6" t="s">
        <v>806</v>
      </c>
      <c r="L6" s="6"/>
    </row>
    <row r="7" spans="1:12" s="13" customFormat="1" ht="22.5" x14ac:dyDescent="0.25">
      <c r="K7" s="6" t="s">
        <v>1074</v>
      </c>
      <c r="L7" s="6"/>
    </row>
    <row r="8" spans="1:12" s="13" customFormat="1" ht="33.75" x14ac:dyDescent="0.25">
      <c r="K8" s="6" t="s">
        <v>1075</v>
      </c>
      <c r="L8" s="6" t="s">
        <v>1076</v>
      </c>
    </row>
    <row r="9" spans="1:12" hidden="1" x14ac:dyDescent="0.2">
      <c r="K9" s="10" t="s">
        <v>658</v>
      </c>
      <c r="L9" s="10" t="s">
        <v>658</v>
      </c>
    </row>
    <row r="10" spans="1:12" hidden="1" x14ac:dyDescent="0.2">
      <c r="K10" s="10" t="s">
        <v>1018</v>
      </c>
      <c r="L10" s="10" t="s">
        <v>490</v>
      </c>
    </row>
    <row r="11" spans="1:12" x14ac:dyDescent="0.2">
      <c r="J11" s="7" t="s">
        <v>1732</v>
      </c>
      <c r="K11" s="8" t="s">
        <v>1147</v>
      </c>
      <c r="L11" s="8" t="s">
        <v>1148</v>
      </c>
    </row>
    <row r="12" spans="1:12" x14ac:dyDescent="0.2">
      <c r="B12" s="10" t="s">
        <v>483</v>
      </c>
      <c r="C12" s="10"/>
      <c r="D12" s="10"/>
      <c r="E12" s="10"/>
      <c r="F12" s="10"/>
      <c r="G12" s="10"/>
      <c r="H12" s="10"/>
      <c r="I12" s="10"/>
      <c r="J12" s="8" t="s">
        <v>1131</v>
      </c>
      <c r="K12" s="17" t="s">
        <v>1733</v>
      </c>
      <c r="L12" s="17" t="s">
        <v>1733</v>
      </c>
    </row>
    <row r="13" spans="1:12" x14ac:dyDescent="0.2">
      <c r="B13" s="15" t="s">
        <v>1132</v>
      </c>
      <c r="C13" s="10" t="s">
        <v>1099</v>
      </c>
      <c r="D13" s="10" t="s">
        <v>10</v>
      </c>
      <c r="E13" s="10" t="s">
        <v>483</v>
      </c>
      <c r="F13" s="10" t="s">
        <v>509</v>
      </c>
      <c r="G13" s="10" t="s">
        <v>824</v>
      </c>
      <c r="H13" s="10" t="s">
        <v>661</v>
      </c>
      <c r="I13" s="10" t="s">
        <v>21</v>
      </c>
      <c r="J13" s="8" t="s">
        <v>838</v>
      </c>
      <c r="K13" s="24"/>
      <c r="L13" s="24"/>
    </row>
    <row r="14" spans="1:12" x14ac:dyDescent="0.2">
      <c r="B14" s="15" t="s">
        <v>1133</v>
      </c>
      <c r="C14" s="10" t="s">
        <v>1099</v>
      </c>
      <c r="D14" s="10" t="s">
        <v>10</v>
      </c>
      <c r="E14" s="10" t="s">
        <v>483</v>
      </c>
      <c r="F14" s="10" t="s">
        <v>827</v>
      </c>
      <c r="G14" s="10" t="s">
        <v>824</v>
      </c>
      <c r="H14" s="10" t="s">
        <v>661</v>
      </c>
      <c r="I14" s="10" t="s">
        <v>21</v>
      </c>
      <c r="J14" s="8" t="s">
        <v>839</v>
      </c>
      <c r="K14" s="24"/>
      <c r="L14" s="24"/>
    </row>
    <row r="15" spans="1:12" x14ac:dyDescent="0.2">
      <c r="B15" s="15" t="s">
        <v>1134</v>
      </c>
      <c r="C15" s="10"/>
      <c r="D15" s="10"/>
      <c r="E15" s="10" t="s">
        <v>1099</v>
      </c>
      <c r="F15" s="10" t="s">
        <v>10</v>
      </c>
      <c r="G15" s="10" t="s">
        <v>483</v>
      </c>
      <c r="H15" s="10" t="s">
        <v>1077</v>
      </c>
      <c r="I15" s="10" t="s">
        <v>21</v>
      </c>
      <c r="J15" s="8" t="s">
        <v>840</v>
      </c>
      <c r="K15" s="24"/>
      <c r="L15" s="24"/>
    </row>
    <row r="16" spans="1:12" x14ac:dyDescent="0.2">
      <c r="B16" s="16" t="s">
        <v>1135</v>
      </c>
      <c r="C16" s="10"/>
      <c r="D16" s="10" t="s">
        <v>1099</v>
      </c>
      <c r="E16" s="10" t="s">
        <v>10</v>
      </c>
      <c r="F16" s="10" t="s">
        <v>483</v>
      </c>
      <c r="G16" s="10" t="s">
        <v>1136</v>
      </c>
      <c r="H16" s="10" t="s">
        <v>1077</v>
      </c>
      <c r="I16" s="10" t="s">
        <v>21</v>
      </c>
      <c r="J16" s="8" t="s">
        <v>844</v>
      </c>
      <c r="K16" s="24"/>
      <c r="L16" s="24"/>
    </row>
    <row r="17" spans="2:12" x14ac:dyDescent="0.2">
      <c r="B17" s="16" t="s">
        <v>1137</v>
      </c>
      <c r="C17" s="10"/>
      <c r="D17" s="10" t="s">
        <v>1099</v>
      </c>
      <c r="E17" s="10" t="s">
        <v>10</v>
      </c>
      <c r="F17" s="10" t="s">
        <v>483</v>
      </c>
      <c r="G17" s="10" t="s">
        <v>1138</v>
      </c>
      <c r="H17" s="10" t="s">
        <v>1077</v>
      </c>
      <c r="I17" s="10" t="s">
        <v>21</v>
      </c>
      <c r="J17" s="8" t="s">
        <v>845</v>
      </c>
      <c r="K17" s="24"/>
      <c r="L17" s="24"/>
    </row>
    <row r="18" spans="2:12" x14ac:dyDescent="0.2">
      <c r="B18" s="16" t="s">
        <v>1139</v>
      </c>
      <c r="C18" s="10"/>
      <c r="D18" s="10" t="s">
        <v>1099</v>
      </c>
      <c r="E18" s="10" t="s">
        <v>10</v>
      </c>
      <c r="F18" s="10" t="s">
        <v>483</v>
      </c>
      <c r="G18" s="10" t="s">
        <v>1140</v>
      </c>
      <c r="H18" s="10" t="s">
        <v>1077</v>
      </c>
      <c r="I18" s="10" t="s">
        <v>21</v>
      </c>
      <c r="J18" s="8" t="s">
        <v>846</v>
      </c>
      <c r="K18" s="24"/>
      <c r="L18" s="24"/>
    </row>
    <row r="19" spans="2:12" x14ac:dyDescent="0.2">
      <c r="B19" s="10" t="s">
        <v>486</v>
      </c>
      <c r="C19" s="10"/>
      <c r="D19" s="10"/>
      <c r="E19" s="10"/>
      <c r="F19" s="10"/>
      <c r="G19" s="10"/>
      <c r="H19" s="10"/>
      <c r="I19" s="10"/>
      <c r="J19" s="8" t="s">
        <v>1141</v>
      </c>
      <c r="K19" s="17" t="s">
        <v>1733</v>
      </c>
      <c r="L19" s="17" t="s">
        <v>1733</v>
      </c>
    </row>
    <row r="20" spans="2:12" x14ac:dyDescent="0.2">
      <c r="B20" s="15" t="s">
        <v>1142</v>
      </c>
      <c r="C20" s="10"/>
      <c r="D20" s="10"/>
      <c r="E20" s="10" t="s">
        <v>1099</v>
      </c>
      <c r="F20" s="10" t="s">
        <v>10</v>
      </c>
      <c r="G20" s="10" t="s">
        <v>486</v>
      </c>
      <c r="H20" s="10" t="s">
        <v>1078</v>
      </c>
      <c r="I20" s="10" t="s">
        <v>21</v>
      </c>
      <c r="J20" s="8" t="s">
        <v>848</v>
      </c>
      <c r="K20" s="24"/>
      <c r="L20" s="24"/>
    </row>
    <row r="21" spans="2:12" x14ac:dyDescent="0.2">
      <c r="B21" s="16" t="s">
        <v>1135</v>
      </c>
      <c r="C21" s="10"/>
      <c r="D21" s="10" t="s">
        <v>1099</v>
      </c>
      <c r="E21" s="10" t="s">
        <v>10</v>
      </c>
      <c r="F21" s="10" t="s">
        <v>486</v>
      </c>
      <c r="G21" s="10" t="s">
        <v>1136</v>
      </c>
      <c r="H21" s="10" t="s">
        <v>1078</v>
      </c>
      <c r="I21" s="10" t="s">
        <v>21</v>
      </c>
      <c r="J21" s="8" t="s">
        <v>850</v>
      </c>
      <c r="K21" s="24"/>
      <c r="L21" s="24"/>
    </row>
    <row r="22" spans="2:12" x14ac:dyDescent="0.2">
      <c r="B22" s="16" t="s">
        <v>1137</v>
      </c>
      <c r="C22" s="10"/>
      <c r="D22" s="10" t="s">
        <v>1099</v>
      </c>
      <c r="E22" s="10" t="s">
        <v>10</v>
      </c>
      <c r="F22" s="10" t="s">
        <v>486</v>
      </c>
      <c r="G22" s="10" t="s">
        <v>1138</v>
      </c>
      <c r="H22" s="10" t="s">
        <v>1078</v>
      </c>
      <c r="I22" s="10" t="s">
        <v>21</v>
      </c>
      <c r="J22" s="8" t="s">
        <v>976</v>
      </c>
      <c r="K22" s="24"/>
      <c r="L22" s="24"/>
    </row>
    <row r="23" spans="2:12" x14ac:dyDescent="0.2">
      <c r="B23" s="16" t="s">
        <v>1139</v>
      </c>
      <c r="C23" s="10"/>
      <c r="D23" s="10" t="s">
        <v>1099</v>
      </c>
      <c r="E23" s="10" t="s">
        <v>10</v>
      </c>
      <c r="F23" s="10" t="s">
        <v>486</v>
      </c>
      <c r="G23" s="10" t="s">
        <v>1140</v>
      </c>
      <c r="H23" s="10" t="s">
        <v>1078</v>
      </c>
      <c r="I23" s="10" t="s">
        <v>21</v>
      </c>
      <c r="J23" s="8" t="s">
        <v>978</v>
      </c>
      <c r="K23" s="24"/>
      <c r="L23" s="24"/>
    </row>
  </sheetData>
  <printOptions gridLines="1" gridLinesSet="0"/>
  <pageMargins left="0" right="0" top="0" bottom="0" header="0" footer="0"/>
  <pageSetup paperSize="9" fitToHeight="0" orientation="portrait"/>
  <headerFooter scaleWithDoc="0"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8">
    <tabColor indexed="23"/>
  </sheetPr>
  <dimension ref="A1:S70"/>
  <sheetViews>
    <sheetView workbookViewId="0">
      <pane xSplit="8" ySplit="13" topLeftCell="I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19" width="16.7109375" style="11" customWidth="1"/>
    <col min="20" max="16384" width="8.85546875" style="11"/>
  </cols>
  <sheetData>
    <row r="1" spans="1:19" ht="12" x14ac:dyDescent="0.2">
      <c r="A1" s="1" t="s">
        <v>1149</v>
      </c>
      <c r="F1" s="12" t="s">
        <v>1734</v>
      </c>
    </row>
    <row r="5" spans="1:19" s="13" customFormat="1" x14ac:dyDescent="0.25"/>
    <row r="6" spans="1:19" s="13" customFormat="1" ht="45" x14ac:dyDescent="0.25">
      <c r="I6" s="6" t="s">
        <v>1150</v>
      </c>
      <c r="J6" s="6"/>
      <c r="K6" s="6"/>
      <c r="L6" s="6"/>
      <c r="M6" s="6"/>
      <c r="N6" s="6"/>
      <c r="O6" s="6"/>
      <c r="P6" s="6"/>
      <c r="Q6" s="6"/>
      <c r="R6" s="6"/>
      <c r="S6" s="6"/>
    </row>
    <row r="7" spans="1:19" s="13" customFormat="1" ht="33.75" x14ac:dyDescent="0.25">
      <c r="I7" s="6"/>
      <c r="J7" s="6" t="s">
        <v>1151</v>
      </c>
      <c r="K7" s="6"/>
      <c r="L7" s="6"/>
      <c r="M7" s="6"/>
      <c r="N7" s="6" t="s">
        <v>1152</v>
      </c>
      <c r="O7" s="6"/>
      <c r="P7" s="6"/>
      <c r="Q7" s="6"/>
      <c r="R7" s="6"/>
      <c r="S7" s="6"/>
    </row>
    <row r="8" spans="1:19" s="13" customFormat="1" ht="56.25" x14ac:dyDescent="0.25">
      <c r="I8" s="6"/>
      <c r="J8" s="6"/>
      <c r="K8" s="6" t="s">
        <v>1153</v>
      </c>
      <c r="L8" s="6" t="s">
        <v>1154</v>
      </c>
      <c r="M8" s="6" t="s">
        <v>1109</v>
      </c>
      <c r="N8" s="6"/>
      <c r="O8" s="6" t="s">
        <v>1153</v>
      </c>
      <c r="P8" s="6" t="s">
        <v>1154</v>
      </c>
      <c r="Q8" s="6" t="s">
        <v>1014</v>
      </c>
      <c r="R8" s="6" t="s">
        <v>1016</v>
      </c>
      <c r="S8" s="6" t="s">
        <v>1155</v>
      </c>
    </row>
    <row r="9" spans="1:19" hidden="1" x14ac:dyDescent="0.2">
      <c r="I9" s="10"/>
      <c r="J9" s="10"/>
      <c r="K9" s="10"/>
      <c r="L9" s="10"/>
      <c r="M9" s="10"/>
      <c r="N9" s="10"/>
      <c r="O9" s="10"/>
      <c r="P9" s="10"/>
      <c r="Q9" s="10" t="s">
        <v>493</v>
      </c>
      <c r="R9" s="10" t="s">
        <v>493</v>
      </c>
      <c r="S9" s="10"/>
    </row>
    <row r="10" spans="1:19" hidden="1" x14ac:dyDescent="0.2">
      <c r="I10" s="10"/>
      <c r="J10" s="10" t="s">
        <v>493</v>
      </c>
      <c r="K10" s="10" t="s">
        <v>493</v>
      </c>
      <c r="L10" s="10" t="s">
        <v>493</v>
      </c>
      <c r="M10" s="10" t="s">
        <v>493</v>
      </c>
      <c r="N10" s="10" t="s">
        <v>493</v>
      </c>
      <c r="O10" s="10" t="s">
        <v>493</v>
      </c>
      <c r="P10" s="10" t="s">
        <v>493</v>
      </c>
      <c r="Q10" s="10" t="s">
        <v>1114</v>
      </c>
      <c r="R10" s="10" t="s">
        <v>1114</v>
      </c>
      <c r="S10" s="10" t="s">
        <v>493</v>
      </c>
    </row>
    <row r="11" spans="1:19" hidden="1" x14ac:dyDescent="0.2">
      <c r="I11" s="10" t="s">
        <v>493</v>
      </c>
      <c r="J11" s="10" t="s">
        <v>1114</v>
      </c>
      <c r="K11" s="10" t="s">
        <v>1156</v>
      </c>
      <c r="L11" s="10" t="s">
        <v>1157</v>
      </c>
      <c r="M11" s="10" t="s">
        <v>1114</v>
      </c>
      <c r="N11" s="10" t="s">
        <v>1114</v>
      </c>
      <c r="O11" s="10" t="s">
        <v>1156</v>
      </c>
      <c r="P11" s="10" t="s">
        <v>1157</v>
      </c>
      <c r="Q11" s="10" t="s">
        <v>555</v>
      </c>
      <c r="R11" s="10" t="s">
        <v>1019</v>
      </c>
      <c r="S11" s="10" t="s">
        <v>1158</v>
      </c>
    </row>
    <row r="12" spans="1:19" hidden="1" x14ac:dyDescent="0.2">
      <c r="I12" s="10" t="s">
        <v>1114</v>
      </c>
      <c r="J12" s="10" t="s">
        <v>1018</v>
      </c>
      <c r="K12" s="10" t="s">
        <v>1018</v>
      </c>
      <c r="L12" s="10" t="s">
        <v>1018</v>
      </c>
      <c r="M12" s="10" t="s">
        <v>1115</v>
      </c>
      <c r="N12" s="10" t="s">
        <v>490</v>
      </c>
      <c r="O12" s="10" t="s">
        <v>490</v>
      </c>
      <c r="P12" s="10" t="s">
        <v>490</v>
      </c>
      <c r="Q12" s="10" t="s">
        <v>490</v>
      </c>
      <c r="R12" s="10" t="s">
        <v>490</v>
      </c>
      <c r="S12" s="10" t="s">
        <v>490</v>
      </c>
    </row>
    <row r="13" spans="1:19" x14ac:dyDescent="0.2">
      <c r="H13" s="7" t="s">
        <v>1732</v>
      </c>
      <c r="I13" s="8" t="s">
        <v>2</v>
      </c>
      <c r="J13" s="8" t="s">
        <v>7</v>
      </c>
      <c r="K13" s="8" t="s">
        <v>22</v>
      </c>
      <c r="L13" s="8" t="s">
        <v>25</v>
      </c>
      <c r="M13" s="8" t="s">
        <v>28</v>
      </c>
      <c r="N13" s="8" t="s">
        <v>30</v>
      </c>
      <c r="O13" s="8" t="s">
        <v>32</v>
      </c>
      <c r="P13" s="8" t="s">
        <v>34</v>
      </c>
      <c r="Q13" s="8" t="s">
        <v>35</v>
      </c>
      <c r="R13" s="8" t="s">
        <v>49</v>
      </c>
      <c r="S13" s="8" t="s">
        <v>50</v>
      </c>
    </row>
    <row r="14" spans="1:19" x14ac:dyDescent="0.2">
      <c r="B14" s="10" t="s">
        <v>1029</v>
      </c>
      <c r="C14" s="10"/>
      <c r="D14" s="10"/>
      <c r="E14" s="10" t="s">
        <v>1030</v>
      </c>
      <c r="F14" s="10" t="s">
        <v>10</v>
      </c>
      <c r="G14" s="10" t="s">
        <v>293</v>
      </c>
      <c r="H14" s="8" t="s">
        <v>151</v>
      </c>
      <c r="I14" s="23" t="str">
        <f t="shared" ref="I14:S14" si="0">IF(SUM(I15,I16,I22)&lt;&gt;0,SUM(I15,I16,I22),"")</f>
        <v/>
      </c>
      <c r="J14" s="23" t="str">
        <f t="shared" si="0"/>
        <v/>
      </c>
      <c r="K14" s="23" t="str">
        <f t="shared" si="0"/>
        <v/>
      </c>
      <c r="L14" s="23" t="str">
        <f t="shared" si="0"/>
        <v/>
      </c>
      <c r="M14" s="23" t="str">
        <f t="shared" si="0"/>
        <v/>
      </c>
      <c r="N14" s="23" t="str">
        <f t="shared" si="0"/>
        <v/>
      </c>
      <c r="O14" s="23" t="str">
        <f t="shared" si="0"/>
        <v/>
      </c>
      <c r="P14" s="23" t="str">
        <f t="shared" si="0"/>
        <v/>
      </c>
      <c r="Q14" s="23" t="str">
        <f t="shared" si="0"/>
        <v/>
      </c>
      <c r="R14" s="23" t="str">
        <f t="shared" si="0"/>
        <v/>
      </c>
      <c r="S14" s="23" t="str">
        <f t="shared" si="0"/>
        <v/>
      </c>
    </row>
    <row r="15" spans="1:19" x14ac:dyDescent="0.2">
      <c r="B15" s="15" t="s">
        <v>1031</v>
      </c>
      <c r="C15" s="10" t="s">
        <v>15</v>
      </c>
      <c r="D15" s="10" t="s">
        <v>10</v>
      </c>
      <c r="E15" s="10" t="s">
        <v>1032</v>
      </c>
      <c r="F15" s="10" t="s">
        <v>20</v>
      </c>
      <c r="G15" s="10" t="s">
        <v>21</v>
      </c>
      <c r="H15" s="8" t="s">
        <v>478</v>
      </c>
      <c r="I15" s="23" t="str">
        <f>IF(SUM(J15,N15)&lt;&gt;0,SUM(J15,N15),"")</f>
        <v/>
      </c>
      <c r="J15" s="23" t="str">
        <f>IF(K15+L15&lt;&gt;0,K15+L15,"")</f>
        <v/>
      </c>
      <c r="K15" s="24"/>
      <c r="L15" s="24"/>
      <c r="M15" s="24"/>
      <c r="N15" s="23" t="str">
        <f>IF(O15+P15&lt;&gt;0,O15+P15,"")</f>
        <v/>
      </c>
      <c r="O15" s="24"/>
      <c r="P15" s="24"/>
      <c r="Q15" s="24"/>
      <c r="R15" s="24"/>
      <c r="S15" s="24"/>
    </row>
    <row r="16" spans="1:19" x14ac:dyDescent="0.2">
      <c r="B16" s="15" t="s">
        <v>33</v>
      </c>
      <c r="C16" s="10"/>
      <c r="D16" s="10"/>
      <c r="E16" s="10" t="s">
        <v>1030</v>
      </c>
      <c r="F16" s="10" t="s">
        <v>10</v>
      </c>
      <c r="G16" s="10" t="s">
        <v>33</v>
      </c>
      <c r="H16" s="8" t="s">
        <v>2</v>
      </c>
      <c r="I16" s="23" t="str">
        <f t="shared" ref="I16:S16" si="1">IF(SUM(I17:I21)&lt;&gt;0,SUM(I17:I21),"")</f>
        <v/>
      </c>
      <c r="J16" s="23" t="str">
        <f t="shared" si="1"/>
        <v/>
      </c>
      <c r="K16" s="23" t="str">
        <f t="shared" si="1"/>
        <v/>
      </c>
      <c r="L16" s="23" t="str">
        <f t="shared" si="1"/>
        <v/>
      </c>
      <c r="M16" s="23" t="str">
        <f t="shared" si="1"/>
        <v/>
      </c>
      <c r="N16" s="23" t="str">
        <f t="shared" si="1"/>
        <v/>
      </c>
      <c r="O16" s="23" t="str">
        <f t="shared" si="1"/>
        <v/>
      </c>
      <c r="P16" s="23" t="str">
        <f t="shared" si="1"/>
        <v/>
      </c>
      <c r="Q16" s="23" t="str">
        <f t="shared" si="1"/>
        <v/>
      </c>
      <c r="R16" s="23" t="str">
        <f t="shared" si="1"/>
        <v/>
      </c>
      <c r="S16" s="23" t="str">
        <f t="shared" si="1"/>
        <v/>
      </c>
    </row>
    <row r="17" spans="2:19" x14ac:dyDescent="0.2">
      <c r="B17" s="16" t="s">
        <v>19</v>
      </c>
      <c r="C17" s="10"/>
      <c r="D17" s="10" t="s">
        <v>1030</v>
      </c>
      <c r="E17" s="10" t="s">
        <v>10</v>
      </c>
      <c r="F17" s="10" t="s">
        <v>19</v>
      </c>
      <c r="G17" s="10" t="s">
        <v>33</v>
      </c>
      <c r="H17" s="8" t="s">
        <v>7</v>
      </c>
      <c r="I17" s="23" t="str">
        <f>IF(SUM(J17,N17)&lt;&gt;0,SUM(J17,N17),"")</f>
        <v/>
      </c>
      <c r="J17" s="23" t="str">
        <f>IF(K17+L17&lt;&gt;0,K17+L17,"")</f>
        <v/>
      </c>
      <c r="K17" s="24"/>
      <c r="L17" s="24"/>
      <c r="M17" s="24"/>
      <c r="N17" s="23" t="str">
        <f>IF(O17+P17&lt;&gt;0,O17+P17,"")</f>
        <v/>
      </c>
      <c r="O17" s="24"/>
      <c r="P17" s="24"/>
      <c r="Q17" s="24"/>
      <c r="R17" s="24"/>
      <c r="S17" s="24"/>
    </row>
    <row r="18" spans="2:19" x14ac:dyDescent="0.2">
      <c r="B18" s="16" t="s">
        <v>484</v>
      </c>
      <c r="C18" s="10"/>
      <c r="D18" s="10" t="s">
        <v>1030</v>
      </c>
      <c r="E18" s="10" t="s">
        <v>10</v>
      </c>
      <c r="F18" s="10" t="s">
        <v>484</v>
      </c>
      <c r="G18" s="10" t="s">
        <v>33</v>
      </c>
      <c r="H18" s="8" t="s">
        <v>22</v>
      </c>
      <c r="I18" s="23" t="str">
        <f>IF(SUM(J18,N18)&lt;&gt;0,SUM(J18,N18),"")</f>
        <v/>
      </c>
      <c r="J18" s="23" t="str">
        <f>IF(K18+L18&lt;&gt;0,K18+L18,"")</f>
        <v/>
      </c>
      <c r="K18" s="24"/>
      <c r="L18" s="24"/>
      <c r="M18" s="24"/>
      <c r="N18" s="23" t="str">
        <f>IF(O18+P18&lt;&gt;0,O18+P18,"")</f>
        <v/>
      </c>
      <c r="O18" s="24"/>
      <c r="P18" s="24"/>
      <c r="Q18" s="24"/>
      <c r="R18" s="24"/>
      <c r="S18" s="24"/>
    </row>
    <row r="19" spans="2:19" x14ac:dyDescent="0.2">
      <c r="B19" s="16" t="s">
        <v>24</v>
      </c>
      <c r="C19" s="10"/>
      <c r="D19" s="10" t="s">
        <v>1030</v>
      </c>
      <c r="E19" s="10" t="s">
        <v>10</v>
      </c>
      <c r="F19" s="10" t="s">
        <v>24</v>
      </c>
      <c r="G19" s="10" t="s">
        <v>33</v>
      </c>
      <c r="H19" s="8" t="s">
        <v>25</v>
      </c>
      <c r="I19" s="23" t="str">
        <f>IF(SUM(J19,N19)&lt;&gt;0,SUM(J19,N19),"")</f>
        <v/>
      </c>
      <c r="J19" s="23" t="str">
        <f>IF(K19+L19&lt;&gt;0,K19+L19,"")</f>
        <v/>
      </c>
      <c r="K19" s="24"/>
      <c r="L19" s="24"/>
      <c r="M19" s="24"/>
      <c r="N19" s="23" t="str">
        <f>IF(O19+P19&lt;&gt;0,O19+P19,"")</f>
        <v/>
      </c>
      <c r="O19" s="24"/>
      <c r="P19" s="24"/>
      <c r="Q19" s="24"/>
      <c r="R19" s="24"/>
      <c r="S19" s="24"/>
    </row>
    <row r="20" spans="2:19" x14ac:dyDescent="0.2">
      <c r="B20" s="16" t="s">
        <v>485</v>
      </c>
      <c r="C20" s="10"/>
      <c r="D20" s="10" t="s">
        <v>1030</v>
      </c>
      <c r="E20" s="10" t="s">
        <v>10</v>
      </c>
      <c r="F20" s="10" t="s">
        <v>481</v>
      </c>
      <c r="G20" s="10" t="s">
        <v>33</v>
      </c>
      <c r="H20" s="8" t="s">
        <v>28</v>
      </c>
      <c r="I20" s="23" t="str">
        <f>IF(SUM(J20,N20)&lt;&gt;0,SUM(J20,N20),"")</f>
        <v/>
      </c>
      <c r="J20" s="23" t="str">
        <f>IF(K20+L20&lt;&gt;0,K20+L20,"")</f>
        <v/>
      </c>
      <c r="K20" s="24"/>
      <c r="L20" s="24"/>
      <c r="M20" s="24"/>
      <c r="N20" s="23" t="str">
        <f>IF(O20+P20&lt;&gt;0,O20+P20,"")</f>
        <v/>
      </c>
      <c r="O20" s="24"/>
      <c r="P20" s="24"/>
      <c r="Q20" s="24"/>
      <c r="R20" s="24"/>
      <c r="S20" s="24"/>
    </row>
    <row r="21" spans="2:19" x14ac:dyDescent="0.2">
      <c r="B21" s="16" t="s">
        <v>483</v>
      </c>
      <c r="C21" s="10"/>
      <c r="D21" s="10" t="s">
        <v>1030</v>
      </c>
      <c r="E21" s="10" t="s">
        <v>10</v>
      </c>
      <c r="F21" s="10" t="s">
        <v>483</v>
      </c>
      <c r="G21" s="10" t="s">
        <v>33</v>
      </c>
      <c r="H21" s="8" t="s">
        <v>30</v>
      </c>
      <c r="I21" s="23" t="str">
        <f>IF(SUM(J21,N21)&lt;&gt;0,SUM(J21,N21),"")</f>
        <v/>
      </c>
      <c r="J21" s="23" t="str">
        <f>IF(K21+L21&lt;&gt;0,K21+L21,"")</f>
        <v/>
      </c>
      <c r="K21" s="24"/>
      <c r="L21" s="24"/>
      <c r="M21" s="24"/>
      <c r="N21" s="23" t="str">
        <f>IF(O21+P21&lt;&gt;0,O21+P21,"")</f>
        <v/>
      </c>
      <c r="O21" s="24"/>
      <c r="P21" s="24"/>
      <c r="Q21" s="24"/>
      <c r="R21" s="24"/>
      <c r="S21" s="24"/>
    </row>
    <row r="22" spans="2:19" x14ac:dyDescent="0.2">
      <c r="B22" s="15" t="s">
        <v>21</v>
      </c>
      <c r="C22" s="10"/>
      <c r="D22" s="10"/>
      <c r="E22" s="10" t="s">
        <v>1033</v>
      </c>
      <c r="F22" s="10" t="s">
        <v>10</v>
      </c>
      <c r="G22" s="10" t="s">
        <v>21</v>
      </c>
      <c r="H22" s="8" t="s">
        <v>32</v>
      </c>
      <c r="I22" s="23" t="str">
        <f t="shared" ref="I22:S22" si="2">IF(SUM(I23:I27,I30)&lt;&gt;0,SUM(I23:I27,I30),"")</f>
        <v/>
      </c>
      <c r="J22" s="23" t="str">
        <f t="shared" si="2"/>
        <v/>
      </c>
      <c r="K22" s="23" t="str">
        <f t="shared" si="2"/>
        <v/>
      </c>
      <c r="L22" s="23" t="str">
        <f t="shared" si="2"/>
        <v/>
      </c>
      <c r="M22" s="23" t="str">
        <f t="shared" si="2"/>
        <v/>
      </c>
      <c r="N22" s="23" t="str">
        <f t="shared" si="2"/>
        <v/>
      </c>
      <c r="O22" s="23" t="str">
        <f t="shared" si="2"/>
        <v/>
      </c>
      <c r="P22" s="23" t="str">
        <f t="shared" si="2"/>
        <v/>
      </c>
      <c r="Q22" s="23" t="str">
        <f t="shared" si="2"/>
        <v/>
      </c>
      <c r="R22" s="23" t="str">
        <f t="shared" si="2"/>
        <v/>
      </c>
      <c r="S22" s="23" t="str">
        <f t="shared" si="2"/>
        <v/>
      </c>
    </row>
    <row r="23" spans="2:19" x14ac:dyDescent="0.2">
      <c r="B23" s="16" t="s">
        <v>19</v>
      </c>
      <c r="C23" s="10"/>
      <c r="D23" s="10" t="s">
        <v>1033</v>
      </c>
      <c r="E23" s="10" t="s">
        <v>10</v>
      </c>
      <c r="F23" s="10" t="s">
        <v>19</v>
      </c>
      <c r="G23" s="10" t="s">
        <v>21</v>
      </c>
      <c r="H23" s="8" t="s">
        <v>34</v>
      </c>
      <c r="I23" s="23" t="str">
        <f t="shared" ref="I23:I32" si="3">IF(SUM(J23,N23)&lt;&gt;0,SUM(J23,N23),"")</f>
        <v/>
      </c>
      <c r="J23" s="23" t="str">
        <f t="shared" ref="J23:J32" si="4">IF(K23+L23&lt;&gt;0,K23+L23,"")</f>
        <v/>
      </c>
      <c r="K23" s="24"/>
      <c r="L23" s="24"/>
      <c r="M23" s="24"/>
      <c r="N23" s="23" t="str">
        <f t="shared" ref="N23:N32" si="5">IF(O23+P23&lt;&gt;0,O23+P23,"")</f>
        <v/>
      </c>
      <c r="O23" s="24"/>
      <c r="P23" s="24"/>
      <c r="Q23" s="24"/>
      <c r="R23" s="24"/>
      <c r="S23" s="24"/>
    </row>
    <row r="24" spans="2:19" x14ac:dyDescent="0.2">
      <c r="B24" s="16" t="s">
        <v>484</v>
      </c>
      <c r="C24" s="10"/>
      <c r="D24" s="10" t="s">
        <v>1030</v>
      </c>
      <c r="E24" s="10" t="s">
        <v>10</v>
      </c>
      <c r="F24" s="10" t="s">
        <v>484</v>
      </c>
      <c r="G24" s="10" t="s">
        <v>21</v>
      </c>
      <c r="H24" s="8" t="s">
        <v>35</v>
      </c>
      <c r="I24" s="23" t="str">
        <f t="shared" si="3"/>
        <v/>
      </c>
      <c r="J24" s="23" t="str">
        <f t="shared" si="4"/>
        <v/>
      </c>
      <c r="K24" s="24"/>
      <c r="L24" s="24"/>
      <c r="M24" s="24"/>
      <c r="N24" s="23" t="str">
        <f t="shared" si="5"/>
        <v/>
      </c>
      <c r="O24" s="24"/>
      <c r="P24" s="24"/>
      <c r="Q24" s="24"/>
      <c r="R24" s="24"/>
      <c r="S24" s="24"/>
    </row>
    <row r="25" spans="2:19" x14ac:dyDescent="0.2">
      <c r="B25" s="16" t="s">
        <v>24</v>
      </c>
      <c r="C25" s="10"/>
      <c r="D25" s="10" t="s">
        <v>1033</v>
      </c>
      <c r="E25" s="10" t="s">
        <v>10</v>
      </c>
      <c r="F25" s="10" t="s">
        <v>24</v>
      </c>
      <c r="G25" s="10" t="s">
        <v>21</v>
      </c>
      <c r="H25" s="8" t="s">
        <v>49</v>
      </c>
      <c r="I25" s="23" t="str">
        <f t="shared" si="3"/>
        <v/>
      </c>
      <c r="J25" s="23" t="str">
        <f t="shared" si="4"/>
        <v/>
      </c>
      <c r="K25" s="24"/>
      <c r="L25" s="24"/>
      <c r="M25" s="24"/>
      <c r="N25" s="23" t="str">
        <f t="shared" si="5"/>
        <v/>
      </c>
      <c r="O25" s="24"/>
      <c r="P25" s="24"/>
      <c r="Q25" s="24"/>
      <c r="R25" s="24"/>
      <c r="S25" s="24"/>
    </row>
    <row r="26" spans="2:19" x14ac:dyDescent="0.2">
      <c r="B26" s="16" t="s">
        <v>485</v>
      </c>
      <c r="C26" s="10"/>
      <c r="D26" s="10" t="s">
        <v>1030</v>
      </c>
      <c r="E26" s="10" t="s">
        <v>10</v>
      </c>
      <c r="F26" s="10" t="s">
        <v>481</v>
      </c>
      <c r="G26" s="10" t="s">
        <v>21</v>
      </c>
      <c r="H26" s="8" t="s">
        <v>50</v>
      </c>
      <c r="I26" s="23" t="str">
        <f t="shared" si="3"/>
        <v/>
      </c>
      <c r="J26" s="23" t="str">
        <f t="shared" si="4"/>
        <v/>
      </c>
      <c r="K26" s="24"/>
      <c r="L26" s="24"/>
      <c r="M26" s="24"/>
      <c r="N26" s="23" t="str">
        <f t="shared" si="5"/>
        <v/>
      </c>
      <c r="O26" s="24"/>
      <c r="P26" s="24"/>
      <c r="Q26" s="24"/>
      <c r="R26" s="24"/>
      <c r="S26" s="24"/>
    </row>
    <row r="27" spans="2:19" x14ac:dyDescent="0.2">
      <c r="B27" s="16" t="s">
        <v>483</v>
      </c>
      <c r="C27" s="10"/>
      <c r="D27" s="10" t="s">
        <v>1030</v>
      </c>
      <c r="E27" s="10" t="s">
        <v>10</v>
      </c>
      <c r="F27" s="10" t="s">
        <v>483</v>
      </c>
      <c r="G27" s="10" t="s">
        <v>21</v>
      </c>
      <c r="H27" s="8" t="s">
        <v>51</v>
      </c>
      <c r="I27" s="23" t="str">
        <f t="shared" si="3"/>
        <v/>
      </c>
      <c r="J27" s="23" t="str">
        <f t="shared" si="4"/>
        <v/>
      </c>
      <c r="K27" s="24"/>
      <c r="L27" s="24"/>
      <c r="M27" s="24"/>
      <c r="N27" s="23" t="str">
        <f t="shared" si="5"/>
        <v/>
      </c>
      <c r="O27" s="24"/>
      <c r="P27" s="24"/>
      <c r="Q27" s="24"/>
      <c r="R27" s="24"/>
      <c r="S27" s="24"/>
    </row>
    <row r="28" spans="2:19" x14ac:dyDescent="0.2">
      <c r="B28" s="18" t="s">
        <v>508</v>
      </c>
      <c r="C28" s="10" t="s">
        <v>1030</v>
      </c>
      <c r="D28" s="10" t="s">
        <v>10</v>
      </c>
      <c r="E28" s="10" t="s">
        <v>483</v>
      </c>
      <c r="F28" s="10" t="s">
        <v>509</v>
      </c>
      <c r="G28" s="10" t="s">
        <v>21</v>
      </c>
      <c r="H28" s="8" t="s">
        <v>52</v>
      </c>
      <c r="I28" s="23" t="str">
        <f t="shared" si="3"/>
        <v/>
      </c>
      <c r="J28" s="23" t="str">
        <f t="shared" si="4"/>
        <v/>
      </c>
      <c r="K28" s="24"/>
      <c r="L28" s="24"/>
      <c r="M28" s="24"/>
      <c r="N28" s="23" t="str">
        <f t="shared" si="5"/>
        <v/>
      </c>
      <c r="O28" s="24"/>
      <c r="P28" s="24"/>
      <c r="Q28" s="24"/>
      <c r="R28" s="24"/>
      <c r="S28" s="24"/>
    </row>
    <row r="29" spans="2:19" x14ac:dyDescent="0.2">
      <c r="B29" s="18" t="s">
        <v>1034</v>
      </c>
      <c r="C29" s="10" t="s">
        <v>1030</v>
      </c>
      <c r="D29" s="10" t="s">
        <v>10</v>
      </c>
      <c r="E29" s="10" t="s">
        <v>483</v>
      </c>
      <c r="F29" s="10" t="s">
        <v>817</v>
      </c>
      <c r="G29" s="10" t="s">
        <v>21</v>
      </c>
      <c r="H29" s="8" t="s">
        <v>141</v>
      </c>
      <c r="I29" s="23" t="str">
        <f t="shared" si="3"/>
        <v/>
      </c>
      <c r="J29" s="23" t="str">
        <f t="shared" si="4"/>
        <v/>
      </c>
      <c r="K29" s="24"/>
      <c r="L29" s="24"/>
      <c r="M29" s="24"/>
      <c r="N29" s="23" t="str">
        <f t="shared" si="5"/>
        <v/>
      </c>
      <c r="O29" s="24"/>
      <c r="P29" s="24"/>
      <c r="Q29" s="24"/>
      <c r="R29" s="24"/>
      <c r="S29" s="24"/>
    </row>
    <row r="30" spans="2:19" x14ac:dyDescent="0.2">
      <c r="B30" s="16" t="s">
        <v>486</v>
      </c>
      <c r="C30" s="10"/>
      <c r="D30" s="10" t="s">
        <v>1030</v>
      </c>
      <c r="E30" s="10" t="s">
        <v>10</v>
      </c>
      <c r="F30" s="10" t="s">
        <v>486</v>
      </c>
      <c r="G30" s="10" t="s">
        <v>21</v>
      </c>
      <c r="H30" s="8" t="s">
        <v>143</v>
      </c>
      <c r="I30" s="23" t="str">
        <f t="shared" si="3"/>
        <v/>
      </c>
      <c r="J30" s="23" t="str">
        <f t="shared" si="4"/>
        <v/>
      </c>
      <c r="K30" s="24"/>
      <c r="L30" s="24"/>
      <c r="M30" s="24"/>
      <c r="N30" s="23" t="str">
        <f t="shared" si="5"/>
        <v/>
      </c>
      <c r="O30" s="24"/>
      <c r="P30" s="24"/>
      <c r="Q30" s="24"/>
      <c r="R30" s="24"/>
      <c r="S30" s="24"/>
    </row>
    <row r="31" spans="2:19" x14ac:dyDescent="0.2">
      <c r="B31" s="18" t="s">
        <v>1035</v>
      </c>
      <c r="C31" s="10" t="s">
        <v>1030</v>
      </c>
      <c r="D31" s="10" t="s">
        <v>10</v>
      </c>
      <c r="E31" s="10" t="s">
        <v>486</v>
      </c>
      <c r="F31" s="10" t="s">
        <v>816</v>
      </c>
      <c r="G31" s="10" t="s">
        <v>21</v>
      </c>
      <c r="H31" s="8" t="s">
        <v>144</v>
      </c>
      <c r="I31" s="23" t="str">
        <f t="shared" si="3"/>
        <v/>
      </c>
      <c r="J31" s="23" t="str">
        <f t="shared" si="4"/>
        <v/>
      </c>
      <c r="K31" s="24"/>
      <c r="L31" s="24"/>
      <c r="M31" s="24"/>
      <c r="N31" s="23" t="str">
        <f t="shared" si="5"/>
        <v/>
      </c>
      <c r="O31" s="24"/>
      <c r="P31" s="24"/>
      <c r="Q31" s="24"/>
      <c r="R31" s="24"/>
      <c r="S31" s="24"/>
    </row>
    <row r="32" spans="2:19" x14ac:dyDescent="0.2">
      <c r="B32" s="18" t="s">
        <v>542</v>
      </c>
      <c r="C32" s="10" t="s">
        <v>1030</v>
      </c>
      <c r="D32" s="10" t="s">
        <v>10</v>
      </c>
      <c r="E32" s="10" t="s">
        <v>486</v>
      </c>
      <c r="F32" s="10" t="s">
        <v>21</v>
      </c>
      <c r="G32" s="10" t="s">
        <v>543</v>
      </c>
      <c r="H32" s="8" t="s">
        <v>146</v>
      </c>
      <c r="I32" s="23" t="str">
        <f t="shared" si="3"/>
        <v/>
      </c>
      <c r="J32" s="23" t="str">
        <f t="shared" si="4"/>
        <v/>
      </c>
      <c r="K32" s="24"/>
      <c r="L32" s="24"/>
      <c r="M32" s="24"/>
      <c r="N32" s="23" t="str">
        <f t="shared" si="5"/>
        <v/>
      </c>
      <c r="O32" s="24"/>
      <c r="P32" s="24"/>
      <c r="Q32" s="24"/>
      <c r="R32" s="24"/>
      <c r="S32" s="24"/>
    </row>
    <row r="33" spans="2:19" x14ac:dyDescent="0.2">
      <c r="B33" s="10" t="s">
        <v>1036</v>
      </c>
      <c r="C33" s="10"/>
      <c r="D33" s="10"/>
      <c r="E33" s="10" t="s">
        <v>1037</v>
      </c>
      <c r="F33" s="10" t="s">
        <v>10</v>
      </c>
      <c r="G33" s="10" t="s">
        <v>293</v>
      </c>
      <c r="H33" s="8" t="s">
        <v>236</v>
      </c>
      <c r="I33" s="23" t="str">
        <f t="shared" ref="I33:S33" si="6">IF(SUM(I34,I40)&lt;&gt;0,SUM(I34,I40),"")</f>
        <v/>
      </c>
      <c r="J33" s="23" t="str">
        <f t="shared" si="6"/>
        <v/>
      </c>
      <c r="K33" s="23" t="str">
        <f t="shared" si="6"/>
        <v/>
      </c>
      <c r="L33" s="23" t="str">
        <f t="shared" si="6"/>
        <v/>
      </c>
      <c r="M33" s="23" t="str">
        <f t="shared" si="6"/>
        <v/>
      </c>
      <c r="N33" s="23" t="str">
        <f t="shared" si="6"/>
        <v/>
      </c>
      <c r="O33" s="23" t="str">
        <f t="shared" si="6"/>
        <v/>
      </c>
      <c r="P33" s="23" t="str">
        <f t="shared" si="6"/>
        <v/>
      </c>
      <c r="Q33" s="23" t="str">
        <f t="shared" si="6"/>
        <v/>
      </c>
      <c r="R33" s="23" t="str">
        <f t="shared" si="6"/>
        <v/>
      </c>
      <c r="S33" s="23" t="str">
        <f t="shared" si="6"/>
        <v/>
      </c>
    </row>
    <row r="34" spans="2:19" x14ac:dyDescent="0.2">
      <c r="B34" s="15" t="s">
        <v>33</v>
      </c>
      <c r="C34" s="10"/>
      <c r="D34" s="10"/>
      <c r="E34" s="10" t="s">
        <v>1037</v>
      </c>
      <c r="F34" s="10" t="s">
        <v>10</v>
      </c>
      <c r="G34" s="10" t="s">
        <v>33</v>
      </c>
      <c r="H34" s="8" t="s">
        <v>69</v>
      </c>
      <c r="I34" s="23" t="str">
        <f t="shared" ref="I34:S34" si="7">IF(SUM(I35:I39)&lt;&gt;0,SUM(I35:I39),"")</f>
        <v/>
      </c>
      <c r="J34" s="23" t="str">
        <f t="shared" si="7"/>
        <v/>
      </c>
      <c r="K34" s="23" t="str">
        <f t="shared" si="7"/>
        <v/>
      </c>
      <c r="L34" s="23" t="str">
        <f t="shared" si="7"/>
        <v/>
      </c>
      <c r="M34" s="23" t="str">
        <f t="shared" si="7"/>
        <v/>
      </c>
      <c r="N34" s="23" t="str">
        <f t="shared" si="7"/>
        <v/>
      </c>
      <c r="O34" s="23" t="str">
        <f t="shared" si="7"/>
        <v/>
      </c>
      <c r="P34" s="23" t="str">
        <f t="shared" si="7"/>
        <v/>
      </c>
      <c r="Q34" s="23" t="str">
        <f t="shared" si="7"/>
        <v/>
      </c>
      <c r="R34" s="23" t="str">
        <f t="shared" si="7"/>
        <v/>
      </c>
      <c r="S34" s="23" t="str">
        <f t="shared" si="7"/>
        <v/>
      </c>
    </row>
    <row r="35" spans="2:19" x14ac:dyDescent="0.2">
      <c r="B35" s="16" t="s">
        <v>19</v>
      </c>
      <c r="C35" s="10"/>
      <c r="D35" s="10" t="s">
        <v>1037</v>
      </c>
      <c r="E35" s="10" t="s">
        <v>10</v>
      </c>
      <c r="F35" s="10" t="s">
        <v>19</v>
      </c>
      <c r="G35" s="10" t="s">
        <v>33</v>
      </c>
      <c r="H35" s="8" t="s">
        <v>70</v>
      </c>
      <c r="I35" s="23" t="str">
        <f>IF(SUM(J35,N35)&lt;&gt;0,SUM(J35,N35),"")</f>
        <v/>
      </c>
      <c r="J35" s="23" t="str">
        <f>IF(K35+L35&lt;&gt;0,K35+L35,"")</f>
        <v/>
      </c>
      <c r="K35" s="24"/>
      <c r="L35" s="24"/>
      <c r="M35" s="24"/>
      <c r="N35" s="23" t="str">
        <f>IF(O35+P35&lt;&gt;0,O35+P35,"")</f>
        <v/>
      </c>
      <c r="O35" s="24"/>
      <c r="P35" s="24"/>
      <c r="Q35" s="24"/>
      <c r="R35" s="24"/>
      <c r="S35" s="24"/>
    </row>
    <row r="36" spans="2:19" x14ac:dyDescent="0.2">
      <c r="B36" s="16" t="s">
        <v>484</v>
      </c>
      <c r="C36" s="10"/>
      <c r="D36" s="10" t="s">
        <v>1037</v>
      </c>
      <c r="E36" s="10" t="s">
        <v>10</v>
      </c>
      <c r="F36" s="10" t="s">
        <v>484</v>
      </c>
      <c r="G36" s="10" t="s">
        <v>33</v>
      </c>
      <c r="H36" s="8" t="s">
        <v>71</v>
      </c>
      <c r="I36" s="23" t="str">
        <f>IF(SUM(J36,N36)&lt;&gt;0,SUM(J36,N36),"")</f>
        <v/>
      </c>
      <c r="J36" s="23" t="str">
        <f>IF(K36+L36&lt;&gt;0,K36+L36,"")</f>
        <v/>
      </c>
      <c r="K36" s="24"/>
      <c r="L36" s="24"/>
      <c r="M36" s="24"/>
      <c r="N36" s="23" t="str">
        <f>IF(O36+P36&lt;&gt;0,O36+P36,"")</f>
        <v/>
      </c>
      <c r="O36" s="24"/>
      <c r="P36" s="24"/>
      <c r="Q36" s="24"/>
      <c r="R36" s="24"/>
      <c r="S36" s="24"/>
    </row>
    <row r="37" spans="2:19" x14ac:dyDescent="0.2">
      <c r="B37" s="16" t="s">
        <v>24</v>
      </c>
      <c r="C37" s="10"/>
      <c r="D37" s="10" t="s">
        <v>1037</v>
      </c>
      <c r="E37" s="10" t="s">
        <v>10</v>
      </c>
      <c r="F37" s="10" t="s">
        <v>24</v>
      </c>
      <c r="G37" s="10" t="s">
        <v>33</v>
      </c>
      <c r="H37" s="8" t="s">
        <v>908</v>
      </c>
      <c r="I37" s="23" t="str">
        <f>IF(SUM(J37,N37)&lt;&gt;0,SUM(J37,N37),"")</f>
        <v/>
      </c>
      <c r="J37" s="23" t="str">
        <f>IF(K37+L37&lt;&gt;0,K37+L37,"")</f>
        <v/>
      </c>
      <c r="K37" s="24"/>
      <c r="L37" s="24"/>
      <c r="M37" s="24"/>
      <c r="N37" s="23" t="str">
        <f>IF(O37+P37&lt;&gt;0,O37+P37,"")</f>
        <v/>
      </c>
      <c r="O37" s="24"/>
      <c r="P37" s="24"/>
      <c r="Q37" s="24"/>
      <c r="R37" s="24"/>
      <c r="S37" s="24"/>
    </row>
    <row r="38" spans="2:19" x14ac:dyDescent="0.2">
      <c r="B38" s="16" t="s">
        <v>485</v>
      </c>
      <c r="C38" s="10"/>
      <c r="D38" s="10" t="s">
        <v>1037</v>
      </c>
      <c r="E38" s="10" t="s">
        <v>10</v>
      </c>
      <c r="F38" s="10" t="s">
        <v>481</v>
      </c>
      <c r="G38" s="10" t="s">
        <v>33</v>
      </c>
      <c r="H38" s="8" t="s">
        <v>909</v>
      </c>
      <c r="I38" s="23" t="str">
        <f>IF(SUM(J38,N38)&lt;&gt;0,SUM(J38,N38),"")</f>
        <v/>
      </c>
      <c r="J38" s="23" t="str">
        <f>IF(K38+L38&lt;&gt;0,K38+L38,"")</f>
        <v/>
      </c>
      <c r="K38" s="24"/>
      <c r="L38" s="24"/>
      <c r="M38" s="24"/>
      <c r="N38" s="23" t="str">
        <f>IF(O38+P38&lt;&gt;0,O38+P38,"")</f>
        <v/>
      </c>
      <c r="O38" s="24"/>
      <c r="P38" s="24"/>
      <c r="Q38" s="24"/>
      <c r="R38" s="24"/>
      <c r="S38" s="24"/>
    </row>
    <row r="39" spans="2:19" x14ac:dyDescent="0.2">
      <c r="B39" s="16" t="s">
        <v>483</v>
      </c>
      <c r="C39" s="10"/>
      <c r="D39" s="10" t="s">
        <v>1037</v>
      </c>
      <c r="E39" s="10" t="s">
        <v>10</v>
      </c>
      <c r="F39" s="10" t="s">
        <v>483</v>
      </c>
      <c r="G39" s="10" t="s">
        <v>33</v>
      </c>
      <c r="H39" s="8" t="s">
        <v>910</v>
      </c>
      <c r="I39" s="23" t="str">
        <f>IF(SUM(J39,N39)&lt;&gt;0,SUM(J39,N39),"")</f>
        <v/>
      </c>
      <c r="J39" s="23" t="str">
        <f>IF(K39+L39&lt;&gt;0,K39+L39,"")</f>
        <v/>
      </c>
      <c r="K39" s="24"/>
      <c r="L39" s="24"/>
      <c r="M39" s="24"/>
      <c r="N39" s="23" t="str">
        <f>IF(O39+P39&lt;&gt;0,O39+P39,"")</f>
        <v/>
      </c>
      <c r="O39" s="24"/>
      <c r="P39" s="24"/>
      <c r="Q39" s="24"/>
      <c r="R39" s="24"/>
      <c r="S39" s="24"/>
    </row>
    <row r="40" spans="2:19" x14ac:dyDescent="0.2">
      <c r="B40" s="15" t="s">
        <v>21</v>
      </c>
      <c r="C40" s="10"/>
      <c r="D40" s="10"/>
      <c r="E40" s="10" t="s">
        <v>1037</v>
      </c>
      <c r="F40" s="10" t="s">
        <v>10</v>
      </c>
      <c r="G40" s="10" t="s">
        <v>21</v>
      </c>
      <c r="H40" s="8" t="s">
        <v>317</v>
      </c>
      <c r="I40" s="23" t="str">
        <f t="shared" ref="I40:S40" si="8">IF(SUM(I41:I45,I48)&lt;&gt;0,SUM(I41:I45,I48),"")</f>
        <v/>
      </c>
      <c r="J40" s="23" t="str">
        <f t="shared" si="8"/>
        <v/>
      </c>
      <c r="K40" s="23" t="str">
        <f t="shared" si="8"/>
        <v/>
      </c>
      <c r="L40" s="23" t="str">
        <f t="shared" si="8"/>
        <v/>
      </c>
      <c r="M40" s="23" t="str">
        <f t="shared" si="8"/>
        <v/>
      </c>
      <c r="N40" s="23" t="str">
        <f t="shared" si="8"/>
        <v/>
      </c>
      <c r="O40" s="23" t="str">
        <f t="shared" si="8"/>
        <v/>
      </c>
      <c r="P40" s="23" t="str">
        <f t="shared" si="8"/>
        <v/>
      </c>
      <c r="Q40" s="23" t="str">
        <f t="shared" si="8"/>
        <v/>
      </c>
      <c r="R40" s="23" t="str">
        <f t="shared" si="8"/>
        <v/>
      </c>
      <c r="S40" s="23" t="str">
        <f t="shared" si="8"/>
        <v/>
      </c>
    </row>
    <row r="41" spans="2:19" x14ac:dyDescent="0.2">
      <c r="B41" s="16" t="s">
        <v>19</v>
      </c>
      <c r="C41" s="10"/>
      <c r="D41" s="10" t="s">
        <v>1037</v>
      </c>
      <c r="E41" s="10" t="s">
        <v>10</v>
      </c>
      <c r="F41" s="10" t="s">
        <v>19</v>
      </c>
      <c r="G41" s="10" t="s">
        <v>21</v>
      </c>
      <c r="H41" s="8" t="s">
        <v>320</v>
      </c>
      <c r="I41" s="23" t="str">
        <f t="shared" ref="I41:I50" si="9">IF(SUM(J41,N41)&lt;&gt;0,SUM(J41,N41),"")</f>
        <v/>
      </c>
      <c r="J41" s="23" t="str">
        <f t="shared" ref="J41:J50" si="10">IF(K41+L41&lt;&gt;0,K41+L41,"")</f>
        <v/>
      </c>
      <c r="K41" s="24"/>
      <c r="L41" s="24"/>
      <c r="M41" s="24"/>
      <c r="N41" s="23" t="str">
        <f t="shared" ref="N41:N50" si="11">IF(O41+P41&lt;&gt;0,O41+P41,"")</f>
        <v/>
      </c>
      <c r="O41" s="24"/>
      <c r="P41" s="24"/>
      <c r="Q41" s="24"/>
      <c r="R41" s="24"/>
      <c r="S41" s="24"/>
    </row>
    <row r="42" spans="2:19" x14ac:dyDescent="0.2">
      <c r="B42" s="16" t="s">
        <v>484</v>
      </c>
      <c r="C42" s="10"/>
      <c r="D42" s="10" t="s">
        <v>1037</v>
      </c>
      <c r="E42" s="10" t="s">
        <v>10</v>
      </c>
      <c r="F42" s="10" t="s">
        <v>484</v>
      </c>
      <c r="G42" s="10" t="s">
        <v>21</v>
      </c>
      <c r="H42" s="8" t="s">
        <v>1038</v>
      </c>
      <c r="I42" s="23" t="str">
        <f t="shared" si="9"/>
        <v/>
      </c>
      <c r="J42" s="23" t="str">
        <f t="shared" si="10"/>
        <v/>
      </c>
      <c r="K42" s="24"/>
      <c r="L42" s="24"/>
      <c r="M42" s="24"/>
      <c r="N42" s="23" t="str">
        <f t="shared" si="11"/>
        <v/>
      </c>
      <c r="O42" s="24"/>
      <c r="P42" s="24"/>
      <c r="Q42" s="24"/>
      <c r="R42" s="24"/>
      <c r="S42" s="24"/>
    </row>
    <row r="43" spans="2:19" x14ac:dyDescent="0.2">
      <c r="B43" s="16" t="s">
        <v>24</v>
      </c>
      <c r="C43" s="10"/>
      <c r="D43" s="10" t="s">
        <v>1037</v>
      </c>
      <c r="E43" s="10" t="s">
        <v>10</v>
      </c>
      <c r="F43" s="10" t="s">
        <v>24</v>
      </c>
      <c r="G43" s="10" t="s">
        <v>21</v>
      </c>
      <c r="H43" s="8" t="s">
        <v>1039</v>
      </c>
      <c r="I43" s="23" t="str">
        <f t="shared" si="9"/>
        <v/>
      </c>
      <c r="J43" s="23" t="str">
        <f t="shared" si="10"/>
        <v/>
      </c>
      <c r="K43" s="24"/>
      <c r="L43" s="24"/>
      <c r="M43" s="24"/>
      <c r="N43" s="23" t="str">
        <f t="shared" si="11"/>
        <v/>
      </c>
      <c r="O43" s="24"/>
      <c r="P43" s="24"/>
      <c r="Q43" s="24"/>
      <c r="R43" s="24"/>
      <c r="S43" s="24"/>
    </row>
    <row r="44" spans="2:19" x14ac:dyDescent="0.2">
      <c r="B44" s="16" t="s">
        <v>485</v>
      </c>
      <c r="C44" s="10"/>
      <c r="D44" s="10" t="s">
        <v>1037</v>
      </c>
      <c r="E44" s="10" t="s">
        <v>10</v>
      </c>
      <c r="F44" s="10" t="s">
        <v>481</v>
      </c>
      <c r="G44" s="10" t="s">
        <v>21</v>
      </c>
      <c r="H44" s="8" t="s">
        <v>697</v>
      </c>
      <c r="I44" s="23" t="str">
        <f t="shared" si="9"/>
        <v/>
      </c>
      <c r="J44" s="23" t="str">
        <f t="shared" si="10"/>
        <v/>
      </c>
      <c r="K44" s="24"/>
      <c r="L44" s="24"/>
      <c r="M44" s="24"/>
      <c r="N44" s="23" t="str">
        <f t="shared" si="11"/>
        <v/>
      </c>
      <c r="O44" s="24"/>
      <c r="P44" s="24"/>
      <c r="Q44" s="24"/>
      <c r="R44" s="24"/>
      <c r="S44" s="24"/>
    </row>
    <row r="45" spans="2:19" x14ac:dyDescent="0.2">
      <c r="B45" s="16" t="s">
        <v>483</v>
      </c>
      <c r="C45" s="10"/>
      <c r="D45" s="10" t="s">
        <v>1037</v>
      </c>
      <c r="E45" s="10" t="s">
        <v>10</v>
      </c>
      <c r="F45" s="10" t="s">
        <v>483</v>
      </c>
      <c r="G45" s="10" t="s">
        <v>21</v>
      </c>
      <c r="H45" s="8" t="s">
        <v>1040</v>
      </c>
      <c r="I45" s="23" t="str">
        <f t="shared" si="9"/>
        <v/>
      </c>
      <c r="J45" s="23" t="str">
        <f t="shared" si="10"/>
        <v/>
      </c>
      <c r="K45" s="24"/>
      <c r="L45" s="24"/>
      <c r="M45" s="24"/>
      <c r="N45" s="23" t="str">
        <f t="shared" si="11"/>
        <v/>
      </c>
      <c r="O45" s="24"/>
      <c r="P45" s="24"/>
      <c r="Q45" s="24"/>
      <c r="R45" s="24"/>
      <c r="S45" s="24"/>
    </row>
    <row r="46" spans="2:19" x14ac:dyDescent="0.2">
      <c r="B46" s="18" t="s">
        <v>508</v>
      </c>
      <c r="C46" s="10" t="s">
        <v>1037</v>
      </c>
      <c r="D46" s="10" t="s">
        <v>10</v>
      </c>
      <c r="E46" s="10" t="s">
        <v>483</v>
      </c>
      <c r="F46" s="10" t="s">
        <v>509</v>
      </c>
      <c r="G46" s="10" t="s">
        <v>21</v>
      </c>
      <c r="H46" s="8" t="s">
        <v>1041</v>
      </c>
      <c r="I46" s="23" t="str">
        <f t="shared" si="9"/>
        <v/>
      </c>
      <c r="J46" s="23" t="str">
        <f t="shared" si="10"/>
        <v/>
      </c>
      <c r="K46" s="24"/>
      <c r="L46" s="24"/>
      <c r="M46" s="24"/>
      <c r="N46" s="23" t="str">
        <f t="shared" si="11"/>
        <v/>
      </c>
      <c r="O46" s="24"/>
      <c r="P46" s="24"/>
      <c r="Q46" s="24"/>
      <c r="R46" s="24"/>
      <c r="S46" s="24"/>
    </row>
    <row r="47" spans="2:19" x14ac:dyDescent="0.2">
      <c r="B47" s="18" t="s">
        <v>1034</v>
      </c>
      <c r="C47" s="10" t="s">
        <v>1037</v>
      </c>
      <c r="D47" s="10" t="s">
        <v>10</v>
      </c>
      <c r="E47" s="10" t="s">
        <v>483</v>
      </c>
      <c r="F47" s="10" t="s">
        <v>817</v>
      </c>
      <c r="G47" s="10" t="s">
        <v>21</v>
      </c>
      <c r="H47" s="8" t="s">
        <v>1042</v>
      </c>
      <c r="I47" s="23" t="str">
        <f t="shared" si="9"/>
        <v/>
      </c>
      <c r="J47" s="23" t="str">
        <f t="shared" si="10"/>
        <v/>
      </c>
      <c r="K47" s="24"/>
      <c r="L47" s="24"/>
      <c r="M47" s="24"/>
      <c r="N47" s="23" t="str">
        <f t="shared" si="11"/>
        <v/>
      </c>
      <c r="O47" s="24"/>
      <c r="P47" s="24"/>
      <c r="Q47" s="24"/>
      <c r="R47" s="24"/>
      <c r="S47" s="24"/>
    </row>
    <row r="48" spans="2:19" x14ac:dyDescent="0.2">
      <c r="B48" s="16" t="s">
        <v>486</v>
      </c>
      <c r="C48" s="10"/>
      <c r="D48" s="10" t="s">
        <v>1037</v>
      </c>
      <c r="E48" s="10" t="s">
        <v>10</v>
      </c>
      <c r="F48" s="10" t="s">
        <v>486</v>
      </c>
      <c r="G48" s="10" t="s">
        <v>21</v>
      </c>
      <c r="H48" s="8" t="s">
        <v>1043</v>
      </c>
      <c r="I48" s="23" t="str">
        <f t="shared" si="9"/>
        <v/>
      </c>
      <c r="J48" s="23" t="str">
        <f t="shared" si="10"/>
        <v/>
      </c>
      <c r="K48" s="24"/>
      <c r="L48" s="24"/>
      <c r="M48" s="24"/>
      <c r="N48" s="23" t="str">
        <f t="shared" si="11"/>
        <v/>
      </c>
      <c r="O48" s="24"/>
      <c r="P48" s="24"/>
      <c r="Q48" s="24"/>
      <c r="R48" s="24"/>
      <c r="S48" s="24"/>
    </row>
    <row r="49" spans="2:19" x14ac:dyDescent="0.2">
      <c r="B49" s="18" t="s">
        <v>1035</v>
      </c>
      <c r="C49" s="10" t="s">
        <v>1037</v>
      </c>
      <c r="D49" s="10" t="s">
        <v>10</v>
      </c>
      <c r="E49" s="10" t="s">
        <v>486</v>
      </c>
      <c r="F49" s="10" t="s">
        <v>816</v>
      </c>
      <c r="G49" s="10" t="s">
        <v>21</v>
      </c>
      <c r="H49" s="8" t="s">
        <v>1044</v>
      </c>
      <c r="I49" s="23" t="str">
        <f t="shared" si="9"/>
        <v/>
      </c>
      <c r="J49" s="23" t="str">
        <f t="shared" si="10"/>
        <v/>
      </c>
      <c r="K49" s="24"/>
      <c r="L49" s="24"/>
      <c r="M49" s="24"/>
      <c r="N49" s="23" t="str">
        <f t="shared" si="11"/>
        <v/>
      </c>
      <c r="O49" s="24"/>
      <c r="P49" s="24"/>
      <c r="Q49" s="24"/>
      <c r="R49" s="24"/>
      <c r="S49" s="24"/>
    </row>
    <row r="50" spans="2:19" x14ac:dyDescent="0.2">
      <c r="B50" s="18" t="s">
        <v>542</v>
      </c>
      <c r="C50" s="10" t="s">
        <v>1037</v>
      </c>
      <c r="D50" s="10" t="s">
        <v>10</v>
      </c>
      <c r="E50" s="10" t="s">
        <v>486</v>
      </c>
      <c r="F50" s="10" t="s">
        <v>21</v>
      </c>
      <c r="G50" s="10" t="s">
        <v>543</v>
      </c>
      <c r="H50" s="8" t="s">
        <v>1045</v>
      </c>
      <c r="I50" s="23" t="str">
        <f t="shared" si="9"/>
        <v/>
      </c>
      <c r="J50" s="23" t="str">
        <f t="shared" si="10"/>
        <v/>
      </c>
      <c r="K50" s="24"/>
      <c r="L50" s="24"/>
      <c r="M50" s="24"/>
      <c r="N50" s="23" t="str">
        <f t="shared" si="11"/>
        <v/>
      </c>
      <c r="O50" s="24"/>
      <c r="P50" s="24"/>
      <c r="Q50" s="24"/>
      <c r="R50" s="24"/>
      <c r="S50" s="24"/>
    </row>
    <row r="51" spans="2:19" x14ac:dyDescent="0.2">
      <c r="B51" s="10" t="s">
        <v>1046</v>
      </c>
      <c r="C51" s="10"/>
      <c r="D51" s="10"/>
      <c r="E51" s="10" t="s">
        <v>1047</v>
      </c>
      <c r="F51" s="10" t="s">
        <v>10</v>
      </c>
      <c r="G51" s="10" t="s">
        <v>293</v>
      </c>
      <c r="H51" s="8" t="s">
        <v>73</v>
      </c>
      <c r="I51" s="23" t="str">
        <f t="shared" ref="I51:Q51" si="12">IF(SUM(I52,I58)&lt;&gt;0,SUM(I52,I58),"")</f>
        <v/>
      </c>
      <c r="J51" s="23" t="str">
        <f t="shared" si="12"/>
        <v/>
      </c>
      <c r="K51" s="23" t="str">
        <f t="shared" si="12"/>
        <v/>
      </c>
      <c r="L51" s="23" t="str">
        <f t="shared" si="12"/>
        <v/>
      </c>
      <c r="M51" s="23" t="str">
        <f t="shared" si="12"/>
        <v/>
      </c>
      <c r="N51" s="23" t="str">
        <f t="shared" si="12"/>
        <v/>
      </c>
      <c r="O51" s="23" t="str">
        <f t="shared" si="12"/>
        <v/>
      </c>
      <c r="P51" s="23" t="str">
        <f t="shared" si="12"/>
        <v/>
      </c>
      <c r="Q51" s="23" t="str">
        <f t="shared" si="12"/>
        <v/>
      </c>
      <c r="R51" s="17" t="s">
        <v>1733</v>
      </c>
      <c r="S51" s="23" t="str">
        <f>IF(SUM(S52,S58)&lt;&gt;0,SUM(S52,S58),"")</f>
        <v/>
      </c>
    </row>
    <row r="52" spans="2:19" x14ac:dyDescent="0.2">
      <c r="B52" s="15" t="s">
        <v>33</v>
      </c>
      <c r="C52" s="10"/>
      <c r="D52" s="10"/>
      <c r="E52" s="10" t="s">
        <v>1047</v>
      </c>
      <c r="F52" s="10" t="s">
        <v>10</v>
      </c>
      <c r="G52" s="10" t="s">
        <v>33</v>
      </c>
      <c r="H52" s="8" t="s">
        <v>1048</v>
      </c>
      <c r="I52" s="23" t="str">
        <f t="shared" ref="I52:Q52" si="13">IF(SUM(I53:I57)&lt;&gt;0,SUM(I53:I57),"")</f>
        <v/>
      </c>
      <c r="J52" s="23" t="str">
        <f t="shared" si="13"/>
        <v/>
      </c>
      <c r="K52" s="23" t="str">
        <f t="shared" si="13"/>
        <v/>
      </c>
      <c r="L52" s="23" t="str">
        <f t="shared" si="13"/>
        <v/>
      </c>
      <c r="M52" s="23" t="str">
        <f t="shared" si="13"/>
        <v/>
      </c>
      <c r="N52" s="23" t="str">
        <f t="shared" si="13"/>
        <v/>
      </c>
      <c r="O52" s="23" t="str">
        <f t="shared" si="13"/>
        <v/>
      </c>
      <c r="P52" s="23" t="str">
        <f t="shared" si="13"/>
        <v/>
      </c>
      <c r="Q52" s="23" t="str">
        <f t="shared" si="13"/>
        <v/>
      </c>
      <c r="R52" s="17" t="s">
        <v>1733</v>
      </c>
      <c r="S52" s="23" t="str">
        <f>IF(SUM(S53:S57)&lt;&gt;0,SUM(S53:S57),"")</f>
        <v/>
      </c>
    </row>
    <row r="53" spans="2:19" x14ac:dyDescent="0.2">
      <c r="B53" s="16" t="s">
        <v>19</v>
      </c>
      <c r="C53" s="10"/>
      <c r="D53" s="10" t="s">
        <v>1047</v>
      </c>
      <c r="E53" s="10" t="s">
        <v>10</v>
      </c>
      <c r="F53" s="10" t="s">
        <v>19</v>
      </c>
      <c r="G53" s="10" t="s">
        <v>33</v>
      </c>
      <c r="H53" s="8" t="s">
        <v>1049</v>
      </c>
      <c r="I53" s="23" t="str">
        <f>IF(SUM(J53,N53)&lt;&gt;0,SUM(J53,N53),"")</f>
        <v/>
      </c>
      <c r="J53" s="23" t="str">
        <f>IF(K53+L53&lt;&gt;0,K53+L53,"")</f>
        <v/>
      </c>
      <c r="K53" s="24"/>
      <c r="L53" s="24"/>
      <c r="M53" s="24"/>
      <c r="N53" s="23" t="str">
        <f>IF(O53+P53&lt;&gt;0,O53+P53,"")</f>
        <v/>
      </c>
      <c r="O53" s="24"/>
      <c r="P53" s="24"/>
      <c r="Q53" s="24"/>
      <c r="R53" s="17" t="s">
        <v>1733</v>
      </c>
      <c r="S53" s="24"/>
    </row>
    <row r="54" spans="2:19" x14ac:dyDescent="0.2">
      <c r="B54" s="16" t="s">
        <v>484</v>
      </c>
      <c r="C54" s="10"/>
      <c r="D54" s="10" t="s">
        <v>1047</v>
      </c>
      <c r="E54" s="10" t="s">
        <v>10</v>
      </c>
      <c r="F54" s="10" t="s">
        <v>484</v>
      </c>
      <c r="G54" s="10" t="s">
        <v>33</v>
      </c>
      <c r="H54" s="8" t="s">
        <v>1050</v>
      </c>
      <c r="I54" s="23" t="str">
        <f>IF(SUM(J54,N54)&lt;&gt;0,SUM(J54,N54),"")</f>
        <v/>
      </c>
      <c r="J54" s="23" t="str">
        <f>IF(K54+L54&lt;&gt;0,K54+L54,"")</f>
        <v/>
      </c>
      <c r="K54" s="24"/>
      <c r="L54" s="24"/>
      <c r="M54" s="24"/>
      <c r="N54" s="23" t="str">
        <f>IF(O54+P54&lt;&gt;0,O54+P54,"")</f>
        <v/>
      </c>
      <c r="O54" s="24"/>
      <c r="P54" s="24"/>
      <c r="Q54" s="24"/>
      <c r="R54" s="17" t="s">
        <v>1733</v>
      </c>
      <c r="S54" s="24"/>
    </row>
    <row r="55" spans="2:19" x14ac:dyDescent="0.2">
      <c r="B55" s="16" t="s">
        <v>24</v>
      </c>
      <c r="C55" s="10"/>
      <c r="D55" s="10" t="s">
        <v>1047</v>
      </c>
      <c r="E55" s="10" t="s">
        <v>10</v>
      </c>
      <c r="F55" s="10" t="s">
        <v>24</v>
      </c>
      <c r="G55" s="10" t="s">
        <v>33</v>
      </c>
      <c r="H55" s="8" t="s">
        <v>1051</v>
      </c>
      <c r="I55" s="23" t="str">
        <f>IF(SUM(J55,N55)&lt;&gt;0,SUM(J55,N55),"")</f>
        <v/>
      </c>
      <c r="J55" s="23" t="str">
        <f>IF(K55+L55&lt;&gt;0,K55+L55,"")</f>
        <v/>
      </c>
      <c r="K55" s="24"/>
      <c r="L55" s="24"/>
      <c r="M55" s="24"/>
      <c r="N55" s="23" t="str">
        <f>IF(O55+P55&lt;&gt;0,O55+P55,"")</f>
        <v/>
      </c>
      <c r="O55" s="24"/>
      <c r="P55" s="24"/>
      <c r="Q55" s="24"/>
      <c r="R55" s="17" t="s">
        <v>1733</v>
      </c>
      <c r="S55" s="24"/>
    </row>
    <row r="56" spans="2:19" x14ac:dyDescent="0.2">
      <c r="B56" s="16" t="s">
        <v>485</v>
      </c>
      <c r="C56" s="10"/>
      <c r="D56" s="10" t="s">
        <v>1047</v>
      </c>
      <c r="E56" s="10" t="s">
        <v>10</v>
      </c>
      <c r="F56" s="10" t="s">
        <v>481</v>
      </c>
      <c r="G56" s="10" t="s">
        <v>33</v>
      </c>
      <c r="H56" s="8" t="s">
        <v>258</v>
      </c>
      <c r="I56" s="23" t="str">
        <f>IF(SUM(J56,N56)&lt;&gt;0,SUM(J56,N56),"")</f>
        <v/>
      </c>
      <c r="J56" s="23" t="str">
        <f>IF(K56+L56&lt;&gt;0,K56+L56,"")</f>
        <v/>
      </c>
      <c r="K56" s="24"/>
      <c r="L56" s="24"/>
      <c r="M56" s="24"/>
      <c r="N56" s="23" t="str">
        <f>IF(O56+P56&lt;&gt;0,O56+P56,"")</f>
        <v/>
      </c>
      <c r="O56" s="24"/>
      <c r="P56" s="24"/>
      <c r="Q56" s="24"/>
      <c r="R56" s="17" t="s">
        <v>1733</v>
      </c>
      <c r="S56" s="24"/>
    </row>
    <row r="57" spans="2:19" x14ac:dyDescent="0.2">
      <c r="B57" s="16" t="s">
        <v>483</v>
      </c>
      <c r="C57" s="10"/>
      <c r="D57" s="10" t="s">
        <v>1047</v>
      </c>
      <c r="E57" s="10" t="s">
        <v>10</v>
      </c>
      <c r="F57" s="10" t="s">
        <v>483</v>
      </c>
      <c r="G57" s="10" t="s">
        <v>33</v>
      </c>
      <c r="H57" s="8" t="s">
        <v>1052</v>
      </c>
      <c r="I57" s="23" t="str">
        <f>IF(SUM(J57,N57)&lt;&gt;0,SUM(J57,N57),"")</f>
        <v/>
      </c>
      <c r="J57" s="23" t="str">
        <f>IF(K57+L57&lt;&gt;0,K57+L57,"")</f>
        <v/>
      </c>
      <c r="K57" s="24"/>
      <c r="L57" s="24"/>
      <c r="M57" s="24"/>
      <c r="N57" s="23" t="str">
        <f>IF(O57+P57&lt;&gt;0,O57+P57,"")</f>
        <v/>
      </c>
      <c r="O57" s="24"/>
      <c r="P57" s="24"/>
      <c r="Q57" s="24"/>
      <c r="R57" s="17" t="s">
        <v>1733</v>
      </c>
      <c r="S57" s="24"/>
    </row>
    <row r="58" spans="2:19" x14ac:dyDescent="0.2">
      <c r="B58" s="15" t="s">
        <v>21</v>
      </c>
      <c r="C58" s="10"/>
      <c r="D58" s="10"/>
      <c r="E58" s="10" t="s">
        <v>1047</v>
      </c>
      <c r="F58" s="10" t="s">
        <v>10</v>
      </c>
      <c r="G58" s="10" t="s">
        <v>21</v>
      </c>
      <c r="H58" s="8" t="s">
        <v>1053</v>
      </c>
      <c r="I58" s="23" t="str">
        <f t="shared" ref="I58:Q58" si="14">IF(SUM(I59:I63,I66)&lt;&gt;0,SUM(I59:I63,I66),"")</f>
        <v/>
      </c>
      <c r="J58" s="23" t="str">
        <f t="shared" si="14"/>
        <v/>
      </c>
      <c r="K58" s="23" t="str">
        <f t="shared" si="14"/>
        <v/>
      </c>
      <c r="L58" s="23" t="str">
        <f t="shared" si="14"/>
        <v/>
      </c>
      <c r="M58" s="23" t="str">
        <f t="shared" si="14"/>
        <v/>
      </c>
      <c r="N58" s="23" t="str">
        <f t="shared" si="14"/>
        <v/>
      </c>
      <c r="O58" s="23" t="str">
        <f t="shared" si="14"/>
        <v/>
      </c>
      <c r="P58" s="23" t="str">
        <f t="shared" si="14"/>
        <v/>
      </c>
      <c r="Q58" s="23" t="str">
        <f t="shared" si="14"/>
        <v/>
      </c>
      <c r="R58" s="17" t="s">
        <v>1733</v>
      </c>
      <c r="S58" s="23" t="str">
        <f>IF(SUM(S59:S63,S66)&lt;&gt;0,SUM(S59:S63,S66),"")</f>
        <v/>
      </c>
    </row>
    <row r="59" spans="2:19" x14ac:dyDescent="0.2">
      <c r="B59" s="16" t="s">
        <v>19</v>
      </c>
      <c r="C59" s="10"/>
      <c r="D59" s="10" t="s">
        <v>1047</v>
      </c>
      <c r="E59" s="10" t="s">
        <v>10</v>
      </c>
      <c r="F59" s="10" t="s">
        <v>19</v>
      </c>
      <c r="G59" s="10" t="s">
        <v>21</v>
      </c>
      <c r="H59" s="8" t="s">
        <v>1054</v>
      </c>
      <c r="I59" s="23" t="str">
        <f t="shared" ref="I59:I68" si="15">IF(SUM(J59,N59)&lt;&gt;0,SUM(J59,N59),"")</f>
        <v/>
      </c>
      <c r="J59" s="23" t="str">
        <f t="shared" ref="J59:J68" si="16">IF(K59+L59&lt;&gt;0,K59+L59,"")</f>
        <v/>
      </c>
      <c r="K59" s="24"/>
      <c r="L59" s="24"/>
      <c r="M59" s="24"/>
      <c r="N59" s="23" t="str">
        <f t="shared" ref="N59:N68" si="17">IF(O59+P59&lt;&gt;0,O59+P59,"")</f>
        <v/>
      </c>
      <c r="O59" s="24"/>
      <c r="P59" s="24"/>
      <c r="Q59" s="24"/>
      <c r="R59" s="17" t="s">
        <v>1733</v>
      </c>
      <c r="S59" s="24"/>
    </row>
    <row r="60" spans="2:19" x14ac:dyDescent="0.2">
      <c r="B60" s="16" t="s">
        <v>484</v>
      </c>
      <c r="C60" s="10"/>
      <c r="D60" s="10" t="s">
        <v>1047</v>
      </c>
      <c r="E60" s="10" t="s">
        <v>10</v>
      </c>
      <c r="F60" s="10" t="s">
        <v>484</v>
      </c>
      <c r="G60" s="10" t="s">
        <v>21</v>
      </c>
      <c r="H60" s="8" t="s">
        <v>1055</v>
      </c>
      <c r="I60" s="23" t="str">
        <f t="shared" si="15"/>
        <v/>
      </c>
      <c r="J60" s="23" t="str">
        <f t="shared" si="16"/>
        <v/>
      </c>
      <c r="K60" s="24"/>
      <c r="L60" s="24"/>
      <c r="M60" s="24"/>
      <c r="N60" s="23" t="str">
        <f t="shared" si="17"/>
        <v/>
      </c>
      <c r="O60" s="24"/>
      <c r="P60" s="24"/>
      <c r="Q60" s="24"/>
      <c r="R60" s="17" t="s">
        <v>1733</v>
      </c>
      <c r="S60" s="24"/>
    </row>
    <row r="61" spans="2:19" x14ac:dyDescent="0.2">
      <c r="B61" s="16" t="s">
        <v>24</v>
      </c>
      <c r="C61" s="10"/>
      <c r="D61" s="10" t="s">
        <v>1047</v>
      </c>
      <c r="E61" s="10" t="s">
        <v>10</v>
      </c>
      <c r="F61" s="10" t="s">
        <v>24</v>
      </c>
      <c r="G61" s="10" t="s">
        <v>21</v>
      </c>
      <c r="H61" s="8" t="s">
        <v>1056</v>
      </c>
      <c r="I61" s="23" t="str">
        <f t="shared" si="15"/>
        <v/>
      </c>
      <c r="J61" s="23" t="str">
        <f t="shared" si="16"/>
        <v/>
      </c>
      <c r="K61" s="24"/>
      <c r="L61" s="24"/>
      <c r="M61" s="24"/>
      <c r="N61" s="23" t="str">
        <f t="shared" si="17"/>
        <v/>
      </c>
      <c r="O61" s="24"/>
      <c r="P61" s="24"/>
      <c r="Q61" s="24"/>
      <c r="R61" s="17" t="s">
        <v>1733</v>
      </c>
      <c r="S61" s="24"/>
    </row>
    <row r="62" spans="2:19" x14ac:dyDescent="0.2">
      <c r="B62" s="16" t="s">
        <v>485</v>
      </c>
      <c r="C62" s="10"/>
      <c r="D62" s="10" t="s">
        <v>1047</v>
      </c>
      <c r="E62" s="10" t="s">
        <v>10</v>
      </c>
      <c r="F62" s="10" t="s">
        <v>481</v>
      </c>
      <c r="G62" s="10" t="s">
        <v>21</v>
      </c>
      <c r="H62" s="8" t="s">
        <v>1057</v>
      </c>
      <c r="I62" s="23" t="str">
        <f t="shared" si="15"/>
        <v/>
      </c>
      <c r="J62" s="23" t="str">
        <f t="shared" si="16"/>
        <v/>
      </c>
      <c r="K62" s="24"/>
      <c r="L62" s="24"/>
      <c r="M62" s="24"/>
      <c r="N62" s="23" t="str">
        <f t="shared" si="17"/>
        <v/>
      </c>
      <c r="O62" s="24"/>
      <c r="P62" s="24"/>
      <c r="Q62" s="24"/>
      <c r="R62" s="17" t="s">
        <v>1733</v>
      </c>
      <c r="S62" s="24"/>
    </row>
    <row r="63" spans="2:19" x14ac:dyDescent="0.2">
      <c r="B63" s="16" t="s">
        <v>483</v>
      </c>
      <c r="C63" s="10"/>
      <c r="D63" s="10" t="s">
        <v>1047</v>
      </c>
      <c r="E63" s="10" t="s">
        <v>10</v>
      </c>
      <c r="F63" s="10" t="s">
        <v>483</v>
      </c>
      <c r="G63" s="10" t="s">
        <v>21</v>
      </c>
      <c r="H63" s="8" t="s">
        <v>1058</v>
      </c>
      <c r="I63" s="23" t="str">
        <f t="shared" si="15"/>
        <v/>
      </c>
      <c r="J63" s="23" t="str">
        <f t="shared" si="16"/>
        <v/>
      </c>
      <c r="K63" s="24"/>
      <c r="L63" s="24"/>
      <c r="M63" s="24"/>
      <c r="N63" s="23" t="str">
        <f t="shared" si="17"/>
        <v/>
      </c>
      <c r="O63" s="24"/>
      <c r="P63" s="24"/>
      <c r="Q63" s="24"/>
      <c r="R63" s="17" t="s">
        <v>1733</v>
      </c>
      <c r="S63" s="24"/>
    </row>
    <row r="64" spans="2:19" x14ac:dyDescent="0.2">
      <c r="B64" s="18" t="s">
        <v>508</v>
      </c>
      <c r="C64" s="10" t="s">
        <v>1047</v>
      </c>
      <c r="D64" s="10" t="s">
        <v>10</v>
      </c>
      <c r="E64" s="10" t="s">
        <v>483</v>
      </c>
      <c r="F64" s="10" t="s">
        <v>509</v>
      </c>
      <c r="G64" s="10" t="s">
        <v>21</v>
      </c>
      <c r="H64" s="8" t="s">
        <v>1059</v>
      </c>
      <c r="I64" s="23" t="str">
        <f t="shared" si="15"/>
        <v/>
      </c>
      <c r="J64" s="23" t="str">
        <f t="shared" si="16"/>
        <v/>
      </c>
      <c r="K64" s="24"/>
      <c r="L64" s="24"/>
      <c r="M64" s="24"/>
      <c r="N64" s="23" t="str">
        <f t="shared" si="17"/>
        <v/>
      </c>
      <c r="O64" s="24"/>
      <c r="P64" s="24"/>
      <c r="Q64" s="24"/>
      <c r="R64" s="17" t="s">
        <v>1733</v>
      </c>
      <c r="S64" s="24"/>
    </row>
    <row r="65" spans="2:19" x14ac:dyDescent="0.2">
      <c r="B65" s="18" t="s">
        <v>1034</v>
      </c>
      <c r="C65" s="10" t="s">
        <v>1047</v>
      </c>
      <c r="D65" s="10" t="s">
        <v>10</v>
      </c>
      <c r="E65" s="10" t="s">
        <v>483</v>
      </c>
      <c r="F65" s="10" t="s">
        <v>817</v>
      </c>
      <c r="G65" s="10" t="s">
        <v>21</v>
      </c>
      <c r="H65" s="8" t="s">
        <v>1060</v>
      </c>
      <c r="I65" s="23" t="str">
        <f t="shared" si="15"/>
        <v/>
      </c>
      <c r="J65" s="23" t="str">
        <f t="shared" si="16"/>
        <v/>
      </c>
      <c r="K65" s="24"/>
      <c r="L65" s="24"/>
      <c r="M65" s="24"/>
      <c r="N65" s="23" t="str">
        <f t="shared" si="17"/>
        <v/>
      </c>
      <c r="O65" s="24"/>
      <c r="P65" s="24"/>
      <c r="Q65" s="24"/>
      <c r="R65" s="17" t="s">
        <v>1733</v>
      </c>
      <c r="S65" s="24"/>
    </row>
    <row r="66" spans="2:19" x14ac:dyDescent="0.2">
      <c r="B66" s="16" t="s">
        <v>486</v>
      </c>
      <c r="C66" s="10"/>
      <c r="D66" s="10" t="s">
        <v>1047</v>
      </c>
      <c r="E66" s="10" t="s">
        <v>10</v>
      </c>
      <c r="F66" s="10" t="s">
        <v>486</v>
      </c>
      <c r="G66" s="10" t="s">
        <v>21</v>
      </c>
      <c r="H66" s="8" t="s">
        <v>1061</v>
      </c>
      <c r="I66" s="23" t="str">
        <f t="shared" si="15"/>
        <v/>
      </c>
      <c r="J66" s="23" t="str">
        <f t="shared" si="16"/>
        <v/>
      </c>
      <c r="K66" s="24"/>
      <c r="L66" s="24"/>
      <c r="M66" s="24"/>
      <c r="N66" s="23" t="str">
        <f t="shared" si="17"/>
        <v/>
      </c>
      <c r="O66" s="24"/>
      <c r="P66" s="24"/>
      <c r="Q66" s="24"/>
      <c r="R66" s="17" t="s">
        <v>1733</v>
      </c>
      <c r="S66" s="24"/>
    </row>
    <row r="67" spans="2:19" x14ac:dyDescent="0.2">
      <c r="B67" s="18" t="s">
        <v>1035</v>
      </c>
      <c r="C67" s="10" t="s">
        <v>1047</v>
      </c>
      <c r="D67" s="10" t="s">
        <v>10</v>
      </c>
      <c r="E67" s="10" t="s">
        <v>486</v>
      </c>
      <c r="F67" s="10" t="s">
        <v>816</v>
      </c>
      <c r="G67" s="10" t="s">
        <v>21</v>
      </c>
      <c r="H67" s="8" t="s">
        <v>1062</v>
      </c>
      <c r="I67" s="23" t="str">
        <f t="shared" si="15"/>
        <v/>
      </c>
      <c r="J67" s="23" t="str">
        <f t="shared" si="16"/>
        <v/>
      </c>
      <c r="K67" s="24"/>
      <c r="L67" s="24"/>
      <c r="M67" s="24"/>
      <c r="N67" s="23" t="str">
        <f t="shared" si="17"/>
        <v/>
      </c>
      <c r="O67" s="24"/>
      <c r="P67" s="24"/>
      <c r="Q67" s="24"/>
      <c r="R67" s="17" t="s">
        <v>1733</v>
      </c>
      <c r="S67" s="24"/>
    </row>
    <row r="68" spans="2:19" x14ac:dyDescent="0.2">
      <c r="B68" s="18" t="s">
        <v>542</v>
      </c>
      <c r="C68" s="10" t="s">
        <v>1047</v>
      </c>
      <c r="D68" s="10" t="s">
        <v>10</v>
      </c>
      <c r="E68" s="10" t="s">
        <v>486</v>
      </c>
      <c r="F68" s="10" t="s">
        <v>21</v>
      </c>
      <c r="G68" s="10" t="s">
        <v>543</v>
      </c>
      <c r="H68" s="8" t="s">
        <v>1063</v>
      </c>
      <c r="I68" s="23" t="str">
        <f t="shared" si="15"/>
        <v/>
      </c>
      <c r="J68" s="23" t="str">
        <f t="shared" si="16"/>
        <v/>
      </c>
      <c r="K68" s="24"/>
      <c r="L68" s="24"/>
      <c r="M68" s="24"/>
      <c r="N68" s="23" t="str">
        <f t="shared" si="17"/>
        <v/>
      </c>
      <c r="O68" s="24"/>
      <c r="P68" s="24"/>
      <c r="Q68" s="24"/>
      <c r="R68" s="17" t="s">
        <v>1733</v>
      </c>
      <c r="S68" s="24"/>
    </row>
    <row r="69" spans="2:19" x14ac:dyDescent="0.2">
      <c r="B69" s="10" t="s">
        <v>1064</v>
      </c>
      <c r="C69" s="10"/>
      <c r="D69" s="10"/>
      <c r="E69" s="10" t="s">
        <v>522</v>
      </c>
      <c r="F69" s="10" t="s">
        <v>10</v>
      </c>
      <c r="G69" s="10" t="s">
        <v>293</v>
      </c>
      <c r="H69" s="8" t="s">
        <v>108</v>
      </c>
      <c r="I69" s="23" t="str">
        <f t="shared" ref="I69:S69" si="18">IF(SUM(I14,I33,I51)&lt;&gt;0,SUM(I14,I33,I51),"")</f>
        <v/>
      </c>
      <c r="J69" s="23" t="str">
        <f t="shared" si="18"/>
        <v/>
      </c>
      <c r="K69" s="23" t="str">
        <f t="shared" si="18"/>
        <v/>
      </c>
      <c r="L69" s="23" t="str">
        <f t="shared" si="18"/>
        <v/>
      </c>
      <c r="M69" s="23" t="str">
        <f t="shared" si="18"/>
        <v/>
      </c>
      <c r="N69" s="23" t="str">
        <f t="shared" si="18"/>
        <v/>
      </c>
      <c r="O69" s="23" t="str">
        <f t="shared" si="18"/>
        <v/>
      </c>
      <c r="P69" s="23" t="str">
        <f t="shared" si="18"/>
        <v/>
      </c>
      <c r="Q69" s="23" t="str">
        <f t="shared" si="18"/>
        <v/>
      </c>
      <c r="R69" s="23" t="str">
        <f t="shared" si="18"/>
        <v/>
      </c>
      <c r="S69" s="23" t="str">
        <f t="shared" si="18"/>
        <v/>
      </c>
    </row>
    <row r="70" spans="2:19" x14ac:dyDescent="0.2">
      <c r="B70" s="10" t="s">
        <v>1065</v>
      </c>
      <c r="C70" s="10"/>
      <c r="D70" s="10"/>
      <c r="E70" s="10" t="s">
        <v>117</v>
      </c>
      <c r="F70" s="10" t="s">
        <v>10</v>
      </c>
      <c r="G70" s="10" t="s">
        <v>293</v>
      </c>
      <c r="H70" s="8" t="s">
        <v>998</v>
      </c>
      <c r="I70" s="23" t="str">
        <f>IF(SUM(J70,N70)&lt;&gt;0,SUM(J70,N70),"")</f>
        <v/>
      </c>
      <c r="J70" s="23" t="str">
        <f>IF(K70+L70&lt;&gt;0,K70+L70,"")</f>
        <v/>
      </c>
      <c r="K70" s="24"/>
      <c r="L70" s="24"/>
      <c r="M70" s="24"/>
      <c r="N70" s="23" t="str">
        <f>IF(O70+P70&lt;&gt;0,O70+P70,"")</f>
        <v/>
      </c>
      <c r="O70" s="24"/>
      <c r="P70" s="24"/>
      <c r="Q70" s="24"/>
      <c r="R70" s="24"/>
      <c r="S70" s="24"/>
    </row>
  </sheetData>
  <printOptions gridLines="1" gridLinesSet="0"/>
  <pageMargins left="0" right="0" top="0" bottom="0" header="0" footer="0"/>
  <pageSetup paperSize="9" fitToHeight="0" orientation="portrait"/>
  <headerFooter scaleWithDoc="0"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9">
    <tabColor indexed="23"/>
  </sheetPr>
  <dimension ref="A1:N69"/>
  <sheetViews>
    <sheetView workbookViewId="0">
      <pane xSplit="9" ySplit="11" topLeftCell="J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1159</v>
      </c>
      <c r="F1" s="12" t="s">
        <v>1734</v>
      </c>
    </row>
    <row r="5" spans="1:14" s="13" customFormat="1" x14ac:dyDescent="0.25"/>
    <row r="6" spans="1:14" s="13" customFormat="1" ht="67.5" x14ac:dyDescent="0.25">
      <c r="J6" s="6" t="s">
        <v>1067</v>
      </c>
      <c r="K6" s="6"/>
      <c r="L6" s="6"/>
      <c r="M6" s="6"/>
      <c r="N6" s="6"/>
    </row>
    <row r="7" spans="1:14" s="13" customFormat="1" ht="101.25" x14ac:dyDescent="0.25">
      <c r="J7" s="6"/>
      <c r="K7" s="6" t="s">
        <v>1160</v>
      </c>
      <c r="L7" s="6" t="s">
        <v>1161</v>
      </c>
      <c r="M7" s="6"/>
      <c r="N7" s="6"/>
    </row>
    <row r="8" spans="1:14" s="13" customFormat="1" ht="22.5" x14ac:dyDescent="0.25">
      <c r="J8" s="6"/>
      <c r="K8" s="6"/>
      <c r="L8" s="6"/>
      <c r="M8" s="6" t="s">
        <v>1153</v>
      </c>
      <c r="N8" s="6" t="s">
        <v>1154</v>
      </c>
    </row>
    <row r="9" spans="1:14" hidden="1" x14ac:dyDescent="0.2">
      <c r="J9" s="10"/>
      <c r="K9" s="10" t="s">
        <v>1114</v>
      </c>
      <c r="L9" s="10" t="s">
        <v>1114</v>
      </c>
      <c r="M9" s="10" t="s">
        <v>1156</v>
      </c>
      <c r="N9" s="10" t="s">
        <v>1157</v>
      </c>
    </row>
    <row r="10" spans="1:14" hidden="1" x14ac:dyDescent="0.2">
      <c r="J10" s="10" t="s">
        <v>1114</v>
      </c>
      <c r="K10" s="10" t="s">
        <v>1018</v>
      </c>
      <c r="L10" s="10" t="s">
        <v>490</v>
      </c>
      <c r="M10" s="10" t="s">
        <v>490</v>
      </c>
      <c r="N10" s="10" t="s">
        <v>490</v>
      </c>
    </row>
    <row r="11" spans="1:14" x14ac:dyDescent="0.2">
      <c r="I11" s="7" t="s">
        <v>1732</v>
      </c>
      <c r="J11" s="8" t="s">
        <v>51</v>
      </c>
      <c r="K11" s="8" t="s">
        <v>52</v>
      </c>
      <c r="L11" s="8" t="s">
        <v>141</v>
      </c>
      <c r="M11" s="8" t="s">
        <v>143</v>
      </c>
      <c r="N11" s="8" t="s">
        <v>144</v>
      </c>
    </row>
    <row r="12" spans="1:14" x14ac:dyDescent="0.2">
      <c r="B12" s="10" t="s">
        <v>1029</v>
      </c>
      <c r="C12" s="10"/>
      <c r="D12" s="10"/>
      <c r="E12" s="10" t="s">
        <v>494</v>
      </c>
      <c r="F12" s="10" t="s">
        <v>1030</v>
      </c>
      <c r="G12" s="10" t="s">
        <v>10</v>
      </c>
      <c r="H12" s="10" t="s">
        <v>293</v>
      </c>
      <c r="I12" s="8" t="s">
        <v>151</v>
      </c>
      <c r="J12" s="23" t="str">
        <f>IF(SUM(J13,J14,J20)&lt;&gt;0,SUM(J13,J14,J20),"")</f>
        <v/>
      </c>
      <c r="K12" s="23" t="str">
        <f>IF(SUM(K13,K14,K20)&lt;&gt;0,SUM(K13,K14,K20),"")</f>
        <v/>
      </c>
      <c r="L12" s="23" t="str">
        <f>IF(SUM(L13,L14,L20)&lt;&gt;0,SUM(L13,L14,L20),"")</f>
        <v/>
      </c>
      <c r="M12" s="23" t="str">
        <f>IF(SUM(M13,M14,M20)&lt;&gt;0,SUM(M13,M14,M20),"")</f>
        <v/>
      </c>
      <c r="N12" s="23" t="str">
        <f>IF(SUM(N13,N14,N20)&lt;&gt;0,SUM(N13,N14,N20),"")</f>
        <v/>
      </c>
    </row>
    <row r="13" spans="1:14" x14ac:dyDescent="0.2">
      <c r="B13" s="15" t="s">
        <v>1031</v>
      </c>
      <c r="C13" s="10" t="s">
        <v>494</v>
      </c>
      <c r="D13" s="10" t="s">
        <v>15</v>
      </c>
      <c r="E13" s="10" t="s">
        <v>10</v>
      </c>
      <c r="F13" s="10" t="s">
        <v>1032</v>
      </c>
      <c r="G13" s="10" t="s">
        <v>20</v>
      </c>
      <c r="H13" s="10" t="s">
        <v>21</v>
      </c>
      <c r="I13" s="8" t="s">
        <v>478</v>
      </c>
      <c r="J13" s="23" t="str">
        <f>IF(SUM(K13,L13)&lt;&gt;0,SUM(K13,L13),"")</f>
        <v/>
      </c>
      <c r="K13" s="24"/>
      <c r="L13" s="23" t="str">
        <f>IF(M13+N13&lt;&gt;0,M13+N13,"")</f>
        <v/>
      </c>
      <c r="M13" s="24"/>
      <c r="N13" s="24"/>
    </row>
    <row r="14" spans="1:14" x14ac:dyDescent="0.2">
      <c r="B14" s="15" t="s">
        <v>33</v>
      </c>
      <c r="C14" s="10"/>
      <c r="D14" s="10"/>
      <c r="E14" s="10" t="s">
        <v>494</v>
      </c>
      <c r="F14" s="10" t="s">
        <v>1030</v>
      </c>
      <c r="G14" s="10" t="s">
        <v>10</v>
      </c>
      <c r="H14" s="10" t="s">
        <v>33</v>
      </c>
      <c r="I14" s="8" t="s">
        <v>2</v>
      </c>
      <c r="J14" s="23" t="str">
        <f>IF(SUM(J15:J19)&lt;&gt;0,SUM(J15:J19),"")</f>
        <v/>
      </c>
      <c r="K14" s="23" t="str">
        <f>IF(SUM(K15:K19)&lt;&gt;0,SUM(K15:K19),"")</f>
        <v/>
      </c>
      <c r="L14" s="23" t="str">
        <f>IF(SUM(L15:L19)&lt;&gt;0,SUM(L15:L19),"")</f>
        <v/>
      </c>
      <c r="M14" s="23" t="str">
        <f>IF(SUM(M15:M19)&lt;&gt;0,SUM(M15:M19),"")</f>
        <v/>
      </c>
      <c r="N14" s="23" t="str">
        <f>IF(SUM(N15:N19)&lt;&gt;0,SUM(N15:N19),"")</f>
        <v/>
      </c>
    </row>
    <row r="15" spans="1:14" x14ac:dyDescent="0.2">
      <c r="B15" s="16" t="s">
        <v>19</v>
      </c>
      <c r="C15" s="10"/>
      <c r="D15" s="10" t="s">
        <v>494</v>
      </c>
      <c r="E15" s="10" t="s">
        <v>1030</v>
      </c>
      <c r="F15" s="10" t="s">
        <v>10</v>
      </c>
      <c r="G15" s="10" t="s">
        <v>19</v>
      </c>
      <c r="H15" s="10" t="s">
        <v>33</v>
      </c>
      <c r="I15" s="8" t="s">
        <v>7</v>
      </c>
      <c r="J15" s="23" t="str">
        <f>IF(SUM(K15,L15)&lt;&gt;0,SUM(K15,L15),"")</f>
        <v/>
      </c>
      <c r="K15" s="24"/>
      <c r="L15" s="23" t="str">
        <f>IF(M15+N15&lt;&gt;0,M15+N15,"")</f>
        <v/>
      </c>
      <c r="M15" s="24"/>
      <c r="N15" s="24"/>
    </row>
    <row r="16" spans="1:14" x14ac:dyDescent="0.2">
      <c r="B16" s="16" t="s">
        <v>484</v>
      </c>
      <c r="C16" s="10"/>
      <c r="D16" s="10" t="s">
        <v>494</v>
      </c>
      <c r="E16" s="10" t="s">
        <v>1030</v>
      </c>
      <c r="F16" s="10" t="s">
        <v>10</v>
      </c>
      <c r="G16" s="10" t="s">
        <v>484</v>
      </c>
      <c r="H16" s="10" t="s">
        <v>33</v>
      </c>
      <c r="I16" s="8" t="s">
        <v>22</v>
      </c>
      <c r="J16" s="23" t="str">
        <f>IF(SUM(K16,L16)&lt;&gt;0,SUM(K16,L16),"")</f>
        <v/>
      </c>
      <c r="K16" s="24"/>
      <c r="L16" s="23" t="str">
        <f>IF(M16+N16&lt;&gt;0,M16+N16,"")</f>
        <v/>
      </c>
      <c r="M16" s="24"/>
      <c r="N16" s="24"/>
    </row>
    <row r="17" spans="2:14" x14ac:dyDescent="0.2">
      <c r="B17" s="16" t="s">
        <v>24</v>
      </c>
      <c r="C17" s="10"/>
      <c r="D17" s="10" t="s">
        <v>494</v>
      </c>
      <c r="E17" s="10" t="s">
        <v>1030</v>
      </c>
      <c r="F17" s="10" t="s">
        <v>10</v>
      </c>
      <c r="G17" s="10" t="s">
        <v>24</v>
      </c>
      <c r="H17" s="10" t="s">
        <v>33</v>
      </c>
      <c r="I17" s="8" t="s">
        <v>25</v>
      </c>
      <c r="J17" s="23" t="str">
        <f>IF(SUM(K17,L17)&lt;&gt;0,SUM(K17,L17),"")</f>
        <v/>
      </c>
      <c r="K17" s="24"/>
      <c r="L17" s="23" t="str">
        <f>IF(M17+N17&lt;&gt;0,M17+N17,"")</f>
        <v/>
      </c>
      <c r="M17" s="24"/>
      <c r="N17" s="24"/>
    </row>
    <row r="18" spans="2:14" x14ac:dyDescent="0.2">
      <c r="B18" s="16" t="s">
        <v>485</v>
      </c>
      <c r="C18" s="10"/>
      <c r="D18" s="10" t="s">
        <v>494</v>
      </c>
      <c r="E18" s="10" t="s">
        <v>1030</v>
      </c>
      <c r="F18" s="10" t="s">
        <v>10</v>
      </c>
      <c r="G18" s="10" t="s">
        <v>481</v>
      </c>
      <c r="H18" s="10" t="s">
        <v>33</v>
      </c>
      <c r="I18" s="8" t="s">
        <v>28</v>
      </c>
      <c r="J18" s="23" t="str">
        <f>IF(SUM(K18,L18)&lt;&gt;0,SUM(K18,L18),"")</f>
        <v/>
      </c>
      <c r="K18" s="24"/>
      <c r="L18" s="23" t="str">
        <f>IF(M18+N18&lt;&gt;0,M18+N18,"")</f>
        <v/>
      </c>
      <c r="M18" s="24"/>
      <c r="N18" s="24"/>
    </row>
    <row r="19" spans="2:14" x14ac:dyDescent="0.2">
      <c r="B19" s="16" t="s">
        <v>483</v>
      </c>
      <c r="C19" s="10"/>
      <c r="D19" s="10" t="s">
        <v>494</v>
      </c>
      <c r="E19" s="10" t="s">
        <v>1030</v>
      </c>
      <c r="F19" s="10" t="s">
        <v>10</v>
      </c>
      <c r="G19" s="10" t="s">
        <v>483</v>
      </c>
      <c r="H19" s="10" t="s">
        <v>33</v>
      </c>
      <c r="I19" s="8" t="s">
        <v>30</v>
      </c>
      <c r="J19" s="23" t="str">
        <f>IF(SUM(K19,L19)&lt;&gt;0,SUM(K19,L19),"")</f>
        <v/>
      </c>
      <c r="K19" s="24"/>
      <c r="L19" s="23" t="str">
        <f>IF(M19+N19&lt;&gt;0,M19+N19,"")</f>
        <v/>
      </c>
      <c r="M19" s="24"/>
      <c r="N19" s="24"/>
    </row>
    <row r="20" spans="2:14" x14ac:dyDescent="0.2">
      <c r="B20" s="15" t="s">
        <v>21</v>
      </c>
      <c r="C20" s="10"/>
      <c r="D20" s="10"/>
      <c r="E20" s="10" t="s">
        <v>494</v>
      </c>
      <c r="F20" s="10" t="s">
        <v>1033</v>
      </c>
      <c r="G20" s="10" t="s">
        <v>10</v>
      </c>
      <c r="H20" s="10" t="s">
        <v>21</v>
      </c>
      <c r="I20" s="8" t="s">
        <v>32</v>
      </c>
      <c r="J20" s="23" t="str">
        <f>IF(SUM(J21:J25,J28)&lt;&gt;0,SUM(J21:J25,J28),"")</f>
        <v/>
      </c>
      <c r="K20" s="23" t="str">
        <f>IF(SUM(K21:K25,K28)&lt;&gt;0,SUM(K21:K25,K28),"")</f>
        <v/>
      </c>
      <c r="L20" s="23" t="str">
        <f>IF(SUM(L21:L25,L28)&lt;&gt;0,SUM(L21:L25,L28),"")</f>
        <v/>
      </c>
      <c r="M20" s="23" t="str">
        <f>IF(SUM(M21:M25,M28)&lt;&gt;0,SUM(M21:M25,M28),"")</f>
        <v/>
      </c>
      <c r="N20" s="23" t="str">
        <f>IF(SUM(N21:N25,N28)&lt;&gt;0,SUM(N21:N25,N28),"")</f>
        <v/>
      </c>
    </row>
    <row r="21" spans="2:14" x14ac:dyDescent="0.2">
      <c r="B21" s="16" t="s">
        <v>19</v>
      </c>
      <c r="C21" s="10"/>
      <c r="D21" s="10" t="s">
        <v>494</v>
      </c>
      <c r="E21" s="10" t="s">
        <v>1033</v>
      </c>
      <c r="F21" s="10" t="s">
        <v>10</v>
      </c>
      <c r="G21" s="10" t="s">
        <v>19</v>
      </c>
      <c r="H21" s="10" t="s">
        <v>21</v>
      </c>
      <c r="I21" s="8" t="s">
        <v>34</v>
      </c>
      <c r="J21" s="23" t="str">
        <f t="shared" ref="J21:J30" si="0">IF(SUM(K21,L21)&lt;&gt;0,SUM(K21,L21),"")</f>
        <v/>
      </c>
      <c r="K21" s="24"/>
      <c r="L21" s="23" t="str">
        <f t="shared" ref="L21:L30" si="1">IF(M21+N21&lt;&gt;0,M21+N21,"")</f>
        <v/>
      </c>
      <c r="M21" s="24"/>
      <c r="N21" s="24"/>
    </row>
    <row r="22" spans="2:14" x14ac:dyDescent="0.2">
      <c r="B22" s="16" t="s">
        <v>484</v>
      </c>
      <c r="C22" s="10"/>
      <c r="D22" s="10" t="s">
        <v>494</v>
      </c>
      <c r="E22" s="10" t="s">
        <v>1030</v>
      </c>
      <c r="F22" s="10" t="s">
        <v>10</v>
      </c>
      <c r="G22" s="10" t="s">
        <v>484</v>
      </c>
      <c r="H22" s="10" t="s">
        <v>21</v>
      </c>
      <c r="I22" s="8" t="s">
        <v>35</v>
      </c>
      <c r="J22" s="23" t="str">
        <f t="shared" si="0"/>
        <v/>
      </c>
      <c r="K22" s="24"/>
      <c r="L22" s="23" t="str">
        <f t="shared" si="1"/>
        <v/>
      </c>
      <c r="M22" s="24"/>
      <c r="N22" s="24"/>
    </row>
    <row r="23" spans="2:14" x14ac:dyDescent="0.2">
      <c r="B23" s="16" t="s">
        <v>24</v>
      </c>
      <c r="C23" s="10"/>
      <c r="D23" s="10" t="s">
        <v>494</v>
      </c>
      <c r="E23" s="10" t="s">
        <v>1033</v>
      </c>
      <c r="F23" s="10" t="s">
        <v>10</v>
      </c>
      <c r="G23" s="10" t="s">
        <v>24</v>
      </c>
      <c r="H23" s="10" t="s">
        <v>21</v>
      </c>
      <c r="I23" s="8" t="s">
        <v>49</v>
      </c>
      <c r="J23" s="23" t="str">
        <f t="shared" si="0"/>
        <v/>
      </c>
      <c r="K23" s="24"/>
      <c r="L23" s="23" t="str">
        <f t="shared" si="1"/>
        <v/>
      </c>
      <c r="M23" s="24"/>
      <c r="N23" s="24"/>
    </row>
    <row r="24" spans="2:14" x14ac:dyDescent="0.2">
      <c r="B24" s="16" t="s">
        <v>485</v>
      </c>
      <c r="C24" s="10"/>
      <c r="D24" s="10" t="s">
        <v>494</v>
      </c>
      <c r="E24" s="10" t="s">
        <v>1030</v>
      </c>
      <c r="F24" s="10" t="s">
        <v>10</v>
      </c>
      <c r="G24" s="10" t="s">
        <v>481</v>
      </c>
      <c r="H24" s="10" t="s">
        <v>21</v>
      </c>
      <c r="I24" s="8" t="s">
        <v>50</v>
      </c>
      <c r="J24" s="23" t="str">
        <f t="shared" si="0"/>
        <v/>
      </c>
      <c r="K24" s="24"/>
      <c r="L24" s="23" t="str">
        <f t="shared" si="1"/>
        <v/>
      </c>
      <c r="M24" s="24"/>
      <c r="N24" s="24"/>
    </row>
    <row r="25" spans="2:14" x14ac:dyDescent="0.2">
      <c r="B25" s="16" t="s">
        <v>483</v>
      </c>
      <c r="C25" s="10"/>
      <c r="D25" s="10" t="s">
        <v>494</v>
      </c>
      <c r="E25" s="10" t="s">
        <v>1030</v>
      </c>
      <c r="F25" s="10" t="s">
        <v>10</v>
      </c>
      <c r="G25" s="10" t="s">
        <v>483</v>
      </c>
      <c r="H25" s="10" t="s">
        <v>21</v>
      </c>
      <c r="I25" s="8" t="s">
        <v>51</v>
      </c>
      <c r="J25" s="23" t="str">
        <f t="shared" si="0"/>
        <v/>
      </c>
      <c r="K25" s="24"/>
      <c r="L25" s="23" t="str">
        <f t="shared" si="1"/>
        <v/>
      </c>
      <c r="M25" s="24"/>
      <c r="N25" s="24"/>
    </row>
    <row r="26" spans="2:14" x14ac:dyDescent="0.2">
      <c r="B26" s="18" t="s">
        <v>508</v>
      </c>
      <c r="C26" s="10" t="s">
        <v>494</v>
      </c>
      <c r="D26" s="10" t="s">
        <v>1030</v>
      </c>
      <c r="E26" s="10" t="s">
        <v>10</v>
      </c>
      <c r="F26" s="10" t="s">
        <v>483</v>
      </c>
      <c r="G26" s="10" t="s">
        <v>509</v>
      </c>
      <c r="H26" s="10" t="s">
        <v>21</v>
      </c>
      <c r="I26" s="8" t="s">
        <v>52</v>
      </c>
      <c r="J26" s="23" t="str">
        <f t="shared" si="0"/>
        <v/>
      </c>
      <c r="K26" s="24"/>
      <c r="L26" s="23" t="str">
        <f t="shared" si="1"/>
        <v/>
      </c>
      <c r="M26" s="24"/>
      <c r="N26" s="24"/>
    </row>
    <row r="27" spans="2:14" x14ac:dyDescent="0.2">
      <c r="B27" s="18" t="s">
        <v>1034</v>
      </c>
      <c r="C27" s="10" t="s">
        <v>494</v>
      </c>
      <c r="D27" s="10" t="s">
        <v>1030</v>
      </c>
      <c r="E27" s="10" t="s">
        <v>10</v>
      </c>
      <c r="F27" s="10" t="s">
        <v>483</v>
      </c>
      <c r="G27" s="10" t="s">
        <v>817</v>
      </c>
      <c r="H27" s="10" t="s">
        <v>21</v>
      </c>
      <c r="I27" s="8" t="s">
        <v>141</v>
      </c>
      <c r="J27" s="23" t="str">
        <f t="shared" si="0"/>
        <v/>
      </c>
      <c r="K27" s="24"/>
      <c r="L27" s="23" t="str">
        <f t="shared" si="1"/>
        <v/>
      </c>
      <c r="M27" s="24"/>
      <c r="N27" s="24"/>
    </row>
    <row r="28" spans="2:14" x14ac:dyDescent="0.2">
      <c r="B28" s="16" t="s">
        <v>486</v>
      </c>
      <c r="C28" s="10"/>
      <c r="D28" s="10" t="s">
        <v>494</v>
      </c>
      <c r="E28" s="10" t="s">
        <v>1030</v>
      </c>
      <c r="F28" s="10" t="s">
        <v>10</v>
      </c>
      <c r="G28" s="10" t="s">
        <v>486</v>
      </c>
      <c r="H28" s="10" t="s">
        <v>21</v>
      </c>
      <c r="I28" s="8" t="s">
        <v>143</v>
      </c>
      <c r="J28" s="23" t="str">
        <f t="shared" si="0"/>
        <v/>
      </c>
      <c r="K28" s="24"/>
      <c r="L28" s="23" t="str">
        <f t="shared" si="1"/>
        <v/>
      </c>
      <c r="M28" s="24"/>
      <c r="N28" s="24"/>
    </row>
    <row r="29" spans="2:14" x14ac:dyDescent="0.2">
      <c r="B29" s="18" t="s">
        <v>1035</v>
      </c>
      <c r="C29" s="10" t="s">
        <v>494</v>
      </c>
      <c r="D29" s="10" t="s">
        <v>1030</v>
      </c>
      <c r="E29" s="10" t="s">
        <v>10</v>
      </c>
      <c r="F29" s="10" t="s">
        <v>486</v>
      </c>
      <c r="G29" s="10" t="s">
        <v>816</v>
      </c>
      <c r="H29" s="10" t="s">
        <v>21</v>
      </c>
      <c r="I29" s="8" t="s">
        <v>144</v>
      </c>
      <c r="J29" s="23" t="str">
        <f t="shared" si="0"/>
        <v/>
      </c>
      <c r="K29" s="24"/>
      <c r="L29" s="23" t="str">
        <f t="shared" si="1"/>
        <v/>
      </c>
      <c r="M29" s="24"/>
      <c r="N29" s="24"/>
    </row>
    <row r="30" spans="2:14" x14ac:dyDescent="0.2">
      <c r="B30" s="18" t="s">
        <v>542</v>
      </c>
      <c r="C30" s="10" t="s">
        <v>494</v>
      </c>
      <c r="D30" s="10" t="s">
        <v>1030</v>
      </c>
      <c r="E30" s="10" t="s">
        <v>10</v>
      </c>
      <c r="F30" s="10" t="s">
        <v>486</v>
      </c>
      <c r="G30" s="10" t="s">
        <v>21</v>
      </c>
      <c r="H30" s="10" t="s">
        <v>543</v>
      </c>
      <c r="I30" s="8" t="s">
        <v>146</v>
      </c>
      <c r="J30" s="23" t="str">
        <f t="shared" si="0"/>
        <v/>
      </c>
      <c r="K30" s="24"/>
      <c r="L30" s="23" t="str">
        <f t="shared" si="1"/>
        <v/>
      </c>
      <c r="M30" s="24"/>
      <c r="N30" s="24"/>
    </row>
    <row r="31" spans="2:14" x14ac:dyDescent="0.2">
      <c r="B31" s="10" t="s">
        <v>1036</v>
      </c>
      <c r="C31" s="10"/>
      <c r="D31" s="10"/>
      <c r="E31" s="10" t="s">
        <v>494</v>
      </c>
      <c r="F31" s="10" t="s">
        <v>1037</v>
      </c>
      <c r="G31" s="10" t="s">
        <v>10</v>
      </c>
      <c r="H31" s="10" t="s">
        <v>293</v>
      </c>
      <c r="I31" s="8" t="s">
        <v>236</v>
      </c>
      <c r="J31" s="23" t="str">
        <f>IF(SUM(J32,J38)&lt;&gt;0,SUM(J32,J38),"")</f>
        <v/>
      </c>
      <c r="K31" s="23" t="str">
        <f>IF(SUM(K32,K38)&lt;&gt;0,SUM(K32,K38),"")</f>
        <v/>
      </c>
      <c r="L31" s="23" t="str">
        <f>IF(SUM(L32,L38)&lt;&gt;0,SUM(L32,L38),"")</f>
        <v/>
      </c>
      <c r="M31" s="23" t="str">
        <f>IF(SUM(M32,M38)&lt;&gt;0,SUM(M32,M38),"")</f>
        <v/>
      </c>
      <c r="N31" s="23" t="str">
        <f>IF(SUM(N32,N38)&lt;&gt;0,SUM(N32,N38),"")</f>
        <v/>
      </c>
    </row>
    <row r="32" spans="2:14" x14ac:dyDescent="0.2">
      <c r="B32" s="15" t="s">
        <v>33</v>
      </c>
      <c r="C32" s="10"/>
      <c r="D32" s="10"/>
      <c r="E32" s="10" t="s">
        <v>494</v>
      </c>
      <c r="F32" s="10" t="s">
        <v>1037</v>
      </c>
      <c r="G32" s="10" t="s">
        <v>10</v>
      </c>
      <c r="H32" s="10" t="s">
        <v>33</v>
      </c>
      <c r="I32" s="8" t="s">
        <v>69</v>
      </c>
      <c r="J32" s="23" t="str">
        <f>IF(SUM(J33:J37)&lt;&gt;0,SUM(J33:J37),"")</f>
        <v/>
      </c>
      <c r="K32" s="23" t="str">
        <f>IF(SUM(K33:K37)&lt;&gt;0,SUM(K33:K37),"")</f>
        <v/>
      </c>
      <c r="L32" s="23" t="str">
        <f>IF(SUM(L33:L37)&lt;&gt;0,SUM(L33:L37),"")</f>
        <v/>
      </c>
      <c r="M32" s="23" t="str">
        <f>IF(SUM(M33:M37)&lt;&gt;0,SUM(M33:M37),"")</f>
        <v/>
      </c>
      <c r="N32" s="23" t="str">
        <f>IF(SUM(N33:N37)&lt;&gt;0,SUM(N33:N37),"")</f>
        <v/>
      </c>
    </row>
    <row r="33" spans="2:14" x14ac:dyDescent="0.2">
      <c r="B33" s="16" t="s">
        <v>19</v>
      </c>
      <c r="C33" s="10"/>
      <c r="D33" s="10" t="s">
        <v>494</v>
      </c>
      <c r="E33" s="10" t="s">
        <v>1037</v>
      </c>
      <c r="F33" s="10" t="s">
        <v>10</v>
      </c>
      <c r="G33" s="10" t="s">
        <v>19</v>
      </c>
      <c r="H33" s="10" t="s">
        <v>33</v>
      </c>
      <c r="I33" s="8" t="s">
        <v>70</v>
      </c>
      <c r="J33" s="23" t="str">
        <f>IF(SUM(K33,L33)&lt;&gt;0,SUM(K33,L33),"")</f>
        <v/>
      </c>
      <c r="K33" s="24"/>
      <c r="L33" s="23" t="str">
        <f>IF(M33+N33&lt;&gt;0,M33+N33,"")</f>
        <v/>
      </c>
      <c r="M33" s="24"/>
      <c r="N33" s="24"/>
    </row>
    <row r="34" spans="2:14" x14ac:dyDescent="0.2">
      <c r="B34" s="16" t="s">
        <v>484</v>
      </c>
      <c r="C34" s="10"/>
      <c r="D34" s="10" t="s">
        <v>494</v>
      </c>
      <c r="E34" s="10" t="s">
        <v>1037</v>
      </c>
      <c r="F34" s="10" t="s">
        <v>10</v>
      </c>
      <c r="G34" s="10" t="s">
        <v>484</v>
      </c>
      <c r="H34" s="10" t="s">
        <v>33</v>
      </c>
      <c r="I34" s="8" t="s">
        <v>71</v>
      </c>
      <c r="J34" s="23" t="str">
        <f>IF(SUM(K34,L34)&lt;&gt;0,SUM(K34,L34),"")</f>
        <v/>
      </c>
      <c r="K34" s="24"/>
      <c r="L34" s="23" t="str">
        <f>IF(M34+N34&lt;&gt;0,M34+N34,"")</f>
        <v/>
      </c>
      <c r="M34" s="24"/>
      <c r="N34" s="24"/>
    </row>
    <row r="35" spans="2:14" x14ac:dyDescent="0.2">
      <c r="B35" s="16" t="s">
        <v>24</v>
      </c>
      <c r="C35" s="10"/>
      <c r="D35" s="10" t="s">
        <v>494</v>
      </c>
      <c r="E35" s="10" t="s">
        <v>1037</v>
      </c>
      <c r="F35" s="10" t="s">
        <v>10</v>
      </c>
      <c r="G35" s="10" t="s">
        <v>24</v>
      </c>
      <c r="H35" s="10" t="s">
        <v>33</v>
      </c>
      <c r="I35" s="8" t="s">
        <v>908</v>
      </c>
      <c r="J35" s="23" t="str">
        <f>IF(SUM(K35,L35)&lt;&gt;0,SUM(K35,L35),"")</f>
        <v/>
      </c>
      <c r="K35" s="24"/>
      <c r="L35" s="23" t="str">
        <f>IF(M35+N35&lt;&gt;0,M35+N35,"")</f>
        <v/>
      </c>
      <c r="M35" s="24"/>
      <c r="N35" s="24"/>
    </row>
    <row r="36" spans="2:14" x14ac:dyDescent="0.2">
      <c r="B36" s="16" t="s">
        <v>485</v>
      </c>
      <c r="C36" s="10"/>
      <c r="D36" s="10" t="s">
        <v>494</v>
      </c>
      <c r="E36" s="10" t="s">
        <v>1037</v>
      </c>
      <c r="F36" s="10" t="s">
        <v>10</v>
      </c>
      <c r="G36" s="10" t="s">
        <v>481</v>
      </c>
      <c r="H36" s="10" t="s">
        <v>33</v>
      </c>
      <c r="I36" s="8" t="s">
        <v>909</v>
      </c>
      <c r="J36" s="23" t="str">
        <f>IF(SUM(K36,L36)&lt;&gt;0,SUM(K36,L36),"")</f>
        <v/>
      </c>
      <c r="K36" s="24"/>
      <c r="L36" s="23" t="str">
        <f>IF(M36+N36&lt;&gt;0,M36+N36,"")</f>
        <v/>
      </c>
      <c r="M36" s="24"/>
      <c r="N36" s="24"/>
    </row>
    <row r="37" spans="2:14" x14ac:dyDescent="0.2">
      <c r="B37" s="16" t="s">
        <v>483</v>
      </c>
      <c r="C37" s="10"/>
      <c r="D37" s="10" t="s">
        <v>494</v>
      </c>
      <c r="E37" s="10" t="s">
        <v>1037</v>
      </c>
      <c r="F37" s="10" t="s">
        <v>10</v>
      </c>
      <c r="G37" s="10" t="s">
        <v>483</v>
      </c>
      <c r="H37" s="10" t="s">
        <v>33</v>
      </c>
      <c r="I37" s="8" t="s">
        <v>910</v>
      </c>
      <c r="J37" s="23" t="str">
        <f>IF(SUM(K37,L37)&lt;&gt;0,SUM(K37,L37),"")</f>
        <v/>
      </c>
      <c r="K37" s="24"/>
      <c r="L37" s="23" t="str">
        <f>IF(M37+N37&lt;&gt;0,M37+N37,"")</f>
        <v/>
      </c>
      <c r="M37" s="24"/>
      <c r="N37" s="24"/>
    </row>
    <row r="38" spans="2:14" x14ac:dyDescent="0.2">
      <c r="B38" s="15" t="s">
        <v>21</v>
      </c>
      <c r="C38" s="10"/>
      <c r="D38" s="10"/>
      <c r="E38" s="10" t="s">
        <v>494</v>
      </c>
      <c r="F38" s="10" t="s">
        <v>1037</v>
      </c>
      <c r="G38" s="10" t="s">
        <v>10</v>
      </c>
      <c r="H38" s="10" t="s">
        <v>21</v>
      </c>
      <c r="I38" s="8" t="s">
        <v>317</v>
      </c>
      <c r="J38" s="23" t="str">
        <f>IF(SUM(J39:J43,J46)&lt;&gt;0,SUM(J39:J43,J46),"")</f>
        <v/>
      </c>
      <c r="K38" s="23" t="str">
        <f>IF(SUM(K39:K43,K46)&lt;&gt;0,SUM(K39:K43,K46),"")</f>
        <v/>
      </c>
      <c r="L38" s="23" t="str">
        <f>IF(SUM(L39:L43,L46)&lt;&gt;0,SUM(L39:L43,L46),"")</f>
        <v/>
      </c>
      <c r="M38" s="23" t="str">
        <f>IF(SUM(M39:M43,M46)&lt;&gt;0,SUM(M39:M43,M46),"")</f>
        <v/>
      </c>
      <c r="N38" s="23" t="str">
        <f>IF(SUM(N39:N43,N46)&lt;&gt;0,SUM(N39:N43,N46),"")</f>
        <v/>
      </c>
    </row>
    <row r="39" spans="2:14" x14ac:dyDescent="0.2">
      <c r="B39" s="16" t="s">
        <v>19</v>
      </c>
      <c r="C39" s="10"/>
      <c r="D39" s="10" t="s">
        <v>494</v>
      </c>
      <c r="E39" s="10" t="s">
        <v>1037</v>
      </c>
      <c r="F39" s="10" t="s">
        <v>10</v>
      </c>
      <c r="G39" s="10" t="s">
        <v>19</v>
      </c>
      <c r="H39" s="10" t="s">
        <v>21</v>
      </c>
      <c r="I39" s="8" t="s">
        <v>320</v>
      </c>
      <c r="J39" s="23" t="str">
        <f t="shared" ref="J39:J48" si="2">IF(SUM(K39,L39)&lt;&gt;0,SUM(K39,L39),"")</f>
        <v/>
      </c>
      <c r="K39" s="24"/>
      <c r="L39" s="23" t="str">
        <f t="shared" ref="L39:L48" si="3">IF(M39+N39&lt;&gt;0,M39+N39,"")</f>
        <v/>
      </c>
      <c r="M39" s="24"/>
      <c r="N39" s="24"/>
    </row>
    <row r="40" spans="2:14" x14ac:dyDescent="0.2">
      <c r="B40" s="16" t="s">
        <v>484</v>
      </c>
      <c r="C40" s="10"/>
      <c r="D40" s="10" t="s">
        <v>494</v>
      </c>
      <c r="E40" s="10" t="s">
        <v>1037</v>
      </c>
      <c r="F40" s="10" t="s">
        <v>10</v>
      </c>
      <c r="G40" s="10" t="s">
        <v>484</v>
      </c>
      <c r="H40" s="10" t="s">
        <v>21</v>
      </c>
      <c r="I40" s="8" t="s">
        <v>1038</v>
      </c>
      <c r="J40" s="23" t="str">
        <f t="shared" si="2"/>
        <v/>
      </c>
      <c r="K40" s="24"/>
      <c r="L40" s="23" t="str">
        <f t="shared" si="3"/>
        <v/>
      </c>
      <c r="M40" s="24"/>
      <c r="N40" s="24"/>
    </row>
    <row r="41" spans="2:14" x14ac:dyDescent="0.2">
      <c r="B41" s="16" t="s">
        <v>24</v>
      </c>
      <c r="C41" s="10"/>
      <c r="D41" s="10" t="s">
        <v>494</v>
      </c>
      <c r="E41" s="10" t="s">
        <v>1037</v>
      </c>
      <c r="F41" s="10" t="s">
        <v>10</v>
      </c>
      <c r="G41" s="10" t="s">
        <v>24</v>
      </c>
      <c r="H41" s="10" t="s">
        <v>21</v>
      </c>
      <c r="I41" s="8" t="s">
        <v>1039</v>
      </c>
      <c r="J41" s="23" t="str">
        <f t="shared" si="2"/>
        <v/>
      </c>
      <c r="K41" s="24"/>
      <c r="L41" s="23" t="str">
        <f t="shared" si="3"/>
        <v/>
      </c>
      <c r="M41" s="24"/>
      <c r="N41" s="24"/>
    </row>
    <row r="42" spans="2:14" x14ac:dyDescent="0.2">
      <c r="B42" s="16" t="s">
        <v>485</v>
      </c>
      <c r="C42" s="10"/>
      <c r="D42" s="10" t="s">
        <v>494</v>
      </c>
      <c r="E42" s="10" t="s">
        <v>1037</v>
      </c>
      <c r="F42" s="10" t="s">
        <v>10</v>
      </c>
      <c r="G42" s="10" t="s">
        <v>481</v>
      </c>
      <c r="H42" s="10" t="s">
        <v>21</v>
      </c>
      <c r="I42" s="8" t="s">
        <v>697</v>
      </c>
      <c r="J42" s="23" t="str">
        <f t="shared" si="2"/>
        <v/>
      </c>
      <c r="K42" s="24"/>
      <c r="L42" s="23" t="str">
        <f t="shared" si="3"/>
        <v/>
      </c>
      <c r="M42" s="24"/>
      <c r="N42" s="24"/>
    </row>
    <row r="43" spans="2:14" x14ac:dyDescent="0.2">
      <c r="B43" s="16" t="s">
        <v>483</v>
      </c>
      <c r="C43" s="10"/>
      <c r="D43" s="10" t="s">
        <v>494</v>
      </c>
      <c r="E43" s="10" t="s">
        <v>1037</v>
      </c>
      <c r="F43" s="10" t="s">
        <v>10</v>
      </c>
      <c r="G43" s="10" t="s">
        <v>483</v>
      </c>
      <c r="H43" s="10" t="s">
        <v>21</v>
      </c>
      <c r="I43" s="8" t="s">
        <v>1040</v>
      </c>
      <c r="J43" s="23" t="str">
        <f t="shared" si="2"/>
        <v/>
      </c>
      <c r="K43" s="24"/>
      <c r="L43" s="23" t="str">
        <f t="shared" si="3"/>
        <v/>
      </c>
      <c r="M43" s="24"/>
      <c r="N43" s="24"/>
    </row>
    <row r="44" spans="2:14" x14ac:dyDescent="0.2">
      <c r="B44" s="18" t="s">
        <v>508</v>
      </c>
      <c r="C44" s="10" t="s">
        <v>494</v>
      </c>
      <c r="D44" s="10" t="s">
        <v>1037</v>
      </c>
      <c r="E44" s="10" t="s">
        <v>10</v>
      </c>
      <c r="F44" s="10" t="s">
        <v>483</v>
      </c>
      <c r="G44" s="10" t="s">
        <v>509</v>
      </c>
      <c r="H44" s="10" t="s">
        <v>21</v>
      </c>
      <c r="I44" s="8" t="s">
        <v>1041</v>
      </c>
      <c r="J44" s="23" t="str">
        <f t="shared" si="2"/>
        <v/>
      </c>
      <c r="K44" s="24"/>
      <c r="L44" s="23" t="str">
        <f t="shared" si="3"/>
        <v/>
      </c>
      <c r="M44" s="24"/>
      <c r="N44" s="24"/>
    </row>
    <row r="45" spans="2:14" x14ac:dyDescent="0.2">
      <c r="B45" s="18" t="s">
        <v>1034</v>
      </c>
      <c r="C45" s="10" t="s">
        <v>494</v>
      </c>
      <c r="D45" s="10" t="s">
        <v>1037</v>
      </c>
      <c r="E45" s="10" t="s">
        <v>10</v>
      </c>
      <c r="F45" s="10" t="s">
        <v>483</v>
      </c>
      <c r="G45" s="10" t="s">
        <v>817</v>
      </c>
      <c r="H45" s="10" t="s">
        <v>21</v>
      </c>
      <c r="I45" s="8" t="s">
        <v>1042</v>
      </c>
      <c r="J45" s="23" t="str">
        <f t="shared" si="2"/>
        <v/>
      </c>
      <c r="K45" s="24"/>
      <c r="L45" s="23" t="str">
        <f t="shared" si="3"/>
        <v/>
      </c>
      <c r="M45" s="24"/>
      <c r="N45" s="24"/>
    </row>
    <row r="46" spans="2:14" x14ac:dyDescent="0.2">
      <c r="B46" s="16" t="s">
        <v>486</v>
      </c>
      <c r="C46" s="10"/>
      <c r="D46" s="10" t="s">
        <v>494</v>
      </c>
      <c r="E46" s="10" t="s">
        <v>1037</v>
      </c>
      <c r="F46" s="10" t="s">
        <v>10</v>
      </c>
      <c r="G46" s="10" t="s">
        <v>486</v>
      </c>
      <c r="H46" s="10" t="s">
        <v>21</v>
      </c>
      <c r="I46" s="8" t="s">
        <v>1043</v>
      </c>
      <c r="J46" s="23" t="str">
        <f t="shared" si="2"/>
        <v/>
      </c>
      <c r="K46" s="24"/>
      <c r="L46" s="23" t="str">
        <f t="shared" si="3"/>
        <v/>
      </c>
      <c r="M46" s="24"/>
      <c r="N46" s="24"/>
    </row>
    <row r="47" spans="2:14" x14ac:dyDescent="0.2">
      <c r="B47" s="18" t="s">
        <v>1035</v>
      </c>
      <c r="C47" s="10" t="s">
        <v>494</v>
      </c>
      <c r="D47" s="10" t="s">
        <v>1037</v>
      </c>
      <c r="E47" s="10" t="s">
        <v>10</v>
      </c>
      <c r="F47" s="10" t="s">
        <v>486</v>
      </c>
      <c r="G47" s="10" t="s">
        <v>816</v>
      </c>
      <c r="H47" s="10" t="s">
        <v>21</v>
      </c>
      <c r="I47" s="8" t="s">
        <v>1044</v>
      </c>
      <c r="J47" s="23" t="str">
        <f t="shared" si="2"/>
        <v/>
      </c>
      <c r="K47" s="24"/>
      <c r="L47" s="23" t="str">
        <f t="shared" si="3"/>
        <v/>
      </c>
      <c r="M47" s="24"/>
      <c r="N47" s="24"/>
    </row>
    <row r="48" spans="2:14" x14ac:dyDescent="0.2">
      <c r="B48" s="18" t="s">
        <v>542</v>
      </c>
      <c r="C48" s="10" t="s">
        <v>494</v>
      </c>
      <c r="D48" s="10" t="s">
        <v>1037</v>
      </c>
      <c r="E48" s="10" t="s">
        <v>10</v>
      </c>
      <c r="F48" s="10" t="s">
        <v>486</v>
      </c>
      <c r="G48" s="10" t="s">
        <v>21</v>
      </c>
      <c r="H48" s="10" t="s">
        <v>543</v>
      </c>
      <c r="I48" s="8" t="s">
        <v>1045</v>
      </c>
      <c r="J48" s="23" t="str">
        <f t="shared" si="2"/>
        <v/>
      </c>
      <c r="K48" s="24"/>
      <c r="L48" s="23" t="str">
        <f t="shared" si="3"/>
        <v/>
      </c>
      <c r="M48" s="24"/>
      <c r="N48" s="24"/>
    </row>
    <row r="49" spans="2:14" x14ac:dyDescent="0.2">
      <c r="B49" s="10" t="s">
        <v>1046</v>
      </c>
      <c r="C49" s="10"/>
      <c r="D49" s="10"/>
      <c r="E49" s="10" t="s">
        <v>489</v>
      </c>
      <c r="F49" s="10" t="s">
        <v>1047</v>
      </c>
      <c r="G49" s="10" t="s">
        <v>10</v>
      </c>
      <c r="H49" s="10" t="s">
        <v>293</v>
      </c>
      <c r="I49" s="8" t="s">
        <v>73</v>
      </c>
      <c r="J49" s="23" t="str">
        <f>IF(SUM(J50,J56)&lt;&gt;0,SUM(J50,J56),"")</f>
        <v/>
      </c>
      <c r="K49" s="17" t="s">
        <v>1733</v>
      </c>
      <c r="L49" s="23" t="str">
        <f>IF(SUM(L50,L56)&lt;&gt;0,SUM(L50,L56),"")</f>
        <v/>
      </c>
      <c r="M49" s="23" t="str">
        <f>IF(SUM(M50,M56)&lt;&gt;0,SUM(M50,M56),"")</f>
        <v/>
      </c>
      <c r="N49" s="23" t="str">
        <f>IF(SUM(N50,N56)&lt;&gt;0,SUM(N50,N56),"")</f>
        <v/>
      </c>
    </row>
    <row r="50" spans="2:14" x14ac:dyDescent="0.2">
      <c r="B50" s="15" t="s">
        <v>33</v>
      </c>
      <c r="C50" s="10"/>
      <c r="D50" s="10"/>
      <c r="E50" s="10" t="s">
        <v>489</v>
      </c>
      <c r="F50" s="10" t="s">
        <v>1047</v>
      </c>
      <c r="G50" s="10" t="s">
        <v>10</v>
      </c>
      <c r="H50" s="10" t="s">
        <v>33</v>
      </c>
      <c r="I50" s="8" t="s">
        <v>1048</v>
      </c>
      <c r="J50" s="23" t="str">
        <f>IF(SUM(J51:J55)&lt;&gt;0,SUM(J51:J55),"")</f>
        <v/>
      </c>
      <c r="K50" s="17" t="s">
        <v>1733</v>
      </c>
      <c r="L50" s="23" t="str">
        <f>IF(SUM(L51:L55)&lt;&gt;0,SUM(L51:L55),"")</f>
        <v/>
      </c>
      <c r="M50" s="23" t="str">
        <f>IF(SUM(M51:M55)&lt;&gt;0,SUM(M51:M55),"")</f>
        <v/>
      </c>
      <c r="N50" s="23" t="str">
        <f>IF(SUM(N51:N55)&lt;&gt;0,SUM(N51:N55),"")</f>
        <v/>
      </c>
    </row>
    <row r="51" spans="2:14" x14ac:dyDescent="0.2">
      <c r="B51" s="16" t="s">
        <v>19</v>
      </c>
      <c r="C51" s="10"/>
      <c r="D51" s="10" t="s">
        <v>489</v>
      </c>
      <c r="E51" s="10" t="s">
        <v>1047</v>
      </c>
      <c r="F51" s="10" t="s">
        <v>10</v>
      </c>
      <c r="G51" s="10" t="s">
        <v>19</v>
      </c>
      <c r="H51" s="10" t="s">
        <v>33</v>
      </c>
      <c r="I51" s="8" t="s">
        <v>1049</v>
      </c>
      <c r="J51" s="23" t="str">
        <f>IF(L51&lt;&gt;0,L51,"")</f>
        <v/>
      </c>
      <c r="K51" s="17" t="s">
        <v>1733</v>
      </c>
      <c r="L51" s="23" t="str">
        <f>IF(M51+N51&lt;&gt;0,M51+N51,"")</f>
        <v/>
      </c>
      <c r="M51" s="24"/>
      <c r="N51" s="24"/>
    </row>
    <row r="52" spans="2:14" x14ac:dyDescent="0.2">
      <c r="B52" s="16" t="s">
        <v>484</v>
      </c>
      <c r="C52" s="10"/>
      <c r="D52" s="10" t="s">
        <v>489</v>
      </c>
      <c r="E52" s="10" t="s">
        <v>1047</v>
      </c>
      <c r="F52" s="10" t="s">
        <v>10</v>
      </c>
      <c r="G52" s="10" t="s">
        <v>484</v>
      </c>
      <c r="H52" s="10" t="s">
        <v>33</v>
      </c>
      <c r="I52" s="8" t="s">
        <v>1050</v>
      </c>
      <c r="J52" s="23" t="str">
        <f>IF(L52&lt;&gt;0,L52,"")</f>
        <v/>
      </c>
      <c r="K52" s="17" t="s">
        <v>1733</v>
      </c>
      <c r="L52" s="23" t="str">
        <f>IF(M52+N52&lt;&gt;0,M52+N52,"")</f>
        <v/>
      </c>
      <c r="M52" s="24"/>
      <c r="N52" s="24"/>
    </row>
    <row r="53" spans="2:14" x14ac:dyDescent="0.2">
      <c r="B53" s="16" t="s">
        <v>24</v>
      </c>
      <c r="C53" s="10"/>
      <c r="D53" s="10" t="s">
        <v>489</v>
      </c>
      <c r="E53" s="10" t="s">
        <v>1047</v>
      </c>
      <c r="F53" s="10" t="s">
        <v>10</v>
      </c>
      <c r="G53" s="10" t="s">
        <v>24</v>
      </c>
      <c r="H53" s="10" t="s">
        <v>33</v>
      </c>
      <c r="I53" s="8" t="s">
        <v>1051</v>
      </c>
      <c r="J53" s="23" t="str">
        <f>IF(L53&lt;&gt;0,L53,"")</f>
        <v/>
      </c>
      <c r="K53" s="17" t="s">
        <v>1733</v>
      </c>
      <c r="L53" s="23" t="str">
        <f>IF(M53+N53&lt;&gt;0,M53+N53,"")</f>
        <v/>
      </c>
      <c r="M53" s="24"/>
      <c r="N53" s="24"/>
    </row>
    <row r="54" spans="2:14" x14ac:dyDescent="0.2">
      <c r="B54" s="16" t="s">
        <v>485</v>
      </c>
      <c r="C54" s="10"/>
      <c r="D54" s="10" t="s">
        <v>489</v>
      </c>
      <c r="E54" s="10" t="s">
        <v>1047</v>
      </c>
      <c r="F54" s="10" t="s">
        <v>10</v>
      </c>
      <c r="G54" s="10" t="s">
        <v>481</v>
      </c>
      <c r="H54" s="10" t="s">
        <v>33</v>
      </c>
      <c r="I54" s="8" t="s">
        <v>258</v>
      </c>
      <c r="J54" s="23" t="str">
        <f>IF(L54&lt;&gt;0,L54,"")</f>
        <v/>
      </c>
      <c r="K54" s="17" t="s">
        <v>1733</v>
      </c>
      <c r="L54" s="23" t="str">
        <f>IF(M54+N54&lt;&gt;0,M54+N54,"")</f>
        <v/>
      </c>
      <c r="M54" s="24"/>
      <c r="N54" s="24"/>
    </row>
    <row r="55" spans="2:14" x14ac:dyDescent="0.2">
      <c r="B55" s="16" t="s">
        <v>483</v>
      </c>
      <c r="C55" s="10"/>
      <c r="D55" s="10" t="s">
        <v>489</v>
      </c>
      <c r="E55" s="10" t="s">
        <v>1047</v>
      </c>
      <c r="F55" s="10" t="s">
        <v>10</v>
      </c>
      <c r="G55" s="10" t="s">
        <v>483</v>
      </c>
      <c r="H55" s="10" t="s">
        <v>33</v>
      </c>
      <c r="I55" s="8" t="s">
        <v>1052</v>
      </c>
      <c r="J55" s="23" t="str">
        <f>IF(L55&lt;&gt;0,L55,"")</f>
        <v/>
      </c>
      <c r="K55" s="17" t="s">
        <v>1733</v>
      </c>
      <c r="L55" s="23" t="str">
        <f>IF(M55+N55&lt;&gt;0,M55+N55,"")</f>
        <v/>
      </c>
      <c r="M55" s="24"/>
      <c r="N55" s="24"/>
    </row>
    <row r="56" spans="2:14" x14ac:dyDescent="0.2">
      <c r="B56" s="15" t="s">
        <v>21</v>
      </c>
      <c r="C56" s="10"/>
      <c r="D56" s="10"/>
      <c r="E56" s="10" t="s">
        <v>489</v>
      </c>
      <c r="F56" s="10" t="s">
        <v>1047</v>
      </c>
      <c r="G56" s="10" t="s">
        <v>10</v>
      </c>
      <c r="H56" s="10" t="s">
        <v>21</v>
      </c>
      <c r="I56" s="8" t="s">
        <v>1053</v>
      </c>
      <c r="J56" s="23" t="str">
        <f>IF(SUM(J57:J61,J64)&lt;&gt;0,SUM(J57:J61,J64),"")</f>
        <v/>
      </c>
      <c r="K56" s="17" t="s">
        <v>1733</v>
      </c>
      <c r="L56" s="23" t="str">
        <f>IF(SUM(L57:L61,L64)&lt;&gt;0,SUM(L57:L61,L64),"")</f>
        <v/>
      </c>
      <c r="M56" s="23" t="str">
        <f>IF(SUM(M57:M61,M64)&lt;&gt;0,SUM(M57:M61,M64),"")</f>
        <v/>
      </c>
      <c r="N56" s="23" t="str">
        <f>IF(SUM(N57:N61,N64)&lt;&gt;0,SUM(N57:N61,N64),"")</f>
        <v/>
      </c>
    </row>
    <row r="57" spans="2:14" x14ac:dyDescent="0.2">
      <c r="B57" s="16" t="s">
        <v>19</v>
      </c>
      <c r="C57" s="10"/>
      <c r="D57" s="10" t="s">
        <v>489</v>
      </c>
      <c r="E57" s="10" t="s">
        <v>1047</v>
      </c>
      <c r="F57" s="10" t="s">
        <v>10</v>
      </c>
      <c r="G57" s="10" t="s">
        <v>19</v>
      </c>
      <c r="H57" s="10" t="s">
        <v>21</v>
      </c>
      <c r="I57" s="8" t="s">
        <v>1054</v>
      </c>
      <c r="J57" s="23" t="str">
        <f t="shared" ref="J57:J66" si="4">IF(L57&lt;&gt;0,L57,"")</f>
        <v/>
      </c>
      <c r="K57" s="17" t="s">
        <v>1733</v>
      </c>
      <c r="L57" s="23" t="str">
        <f t="shared" ref="L57:L66" si="5">IF(M57+N57&lt;&gt;0,M57+N57,"")</f>
        <v/>
      </c>
      <c r="M57" s="24"/>
      <c r="N57" s="24"/>
    </row>
    <row r="58" spans="2:14" x14ac:dyDescent="0.2">
      <c r="B58" s="16" t="s">
        <v>484</v>
      </c>
      <c r="C58" s="10"/>
      <c r="D58" s="10" t="s">
        <v>489</v>
      </c>
      <c r="E58" s="10" t="s">
        <v>1047</v>
      </c>
      <c r="F58" s="10" t="s">
        <v>10</v>
      </c>
      <c r="G58" s="10" t="s">
        <v>484</v>
      </c>
      <c r="H58" s="10" t="s">
        <v>21</v>
      </c>
      <c r="I58" s="8" t="s">
        <v>1055</v>
      </c>
      <c r="J58" s="23" t="str">
        <f t="shared" si="4"/>
        <v/>
      </c>
      <c r="K58" s="17" t="s">
        <v>1733</v>
      </c>
      <c r="L58" s="23" t="str">
        <f t="shared" si="5"/>
        <v/>
      </c>
      <c r="M58" s="24"/>
      <c r="N58" s="24"/>
    </row>
    <row r="59" spans="2:14" x14ac:dyDescent="0.2">
      <c r="B59" s="16" t="s">
        <v>24</v>
      </c>
      <c r="C59" s="10"/>
      <c r="D59" s="10" t="s">
        <v>489</v>
      </c>
      <c r="E59" s="10" t="s">
        <v>1047</v>
      </c>
      <c r="F59" s="10" t="s">
        <v>10</v>
      </c>
      <c r="G59" s="10" t="s">
        <v>24</v>
      </c>
      <c r="H59" s="10" t="s">
        <v>21</v>
      </c>
      <c r="I59" s="8" t="s">
        <v>1056</v>
      </c>
      <c r="J59" s="23" t="str">
        <f t="shared" si="4"/>
        <v/>
      </c>
      <c r="K59" s="17" t="s">
        <v>1733</v>
      </c>
      <c r="L59" s="23" t="str">
        <f t="shared" si="5"/>
        <v/>
      </c>
      <c r="M59" s="24"/>
      <c r="N59" s="24"/>
    </row>
    <row r="60" spans="2:14" x14ac:dyDescent="0.2">
      <c r="B60" s="16" t="s">
        <v>485</v>
      </c>
      <c r="C60" s="10"/>
      <c r="D60" s="10" t="s">
        <v>489</v>
      </c>
      <c r="E60" s="10" t="s">
        <v>1047</v>
      </c>
      <c r="F60" s="10" t="s">
        <v>10</v>
      </c>
      <c r="G60" s="10" t="s">
        <v>481</v>
      </c>
      <c r="H60" s="10" t="s">
        <v>21</v>
      </c>
      <c r="I60" s="8" t="s">
        <v>1057</v>
      </c>
      <c r="J60" s="23" t="str">
        <f t="shared" si="4"/>
        <v/>
      </c>
      <c r="K60" s="17" t="s">
        <v>1733</v>
      </c>
      <c r="L60" s="23" t="str">
        <f t="shared" si="5"/>
        <v/>
      </c>
      <c r="M60" s="24"/>
      <c r="N60" s="24"/>
    </row>
    <row r="61" spans="2:14" x14ac:dyDescent="0.2">
      <c r="B61" s="16" t="s">
        <v>483</v>
      </c>
      <c r="C61" s="10"/>
      <c r="D61" s="10" t="s">
        <v>489</v>
      </c>
      <c r="E61" s="10" t="s">
        <v>1047</v>
      </c>
      <c r="F61" s="10" t="s">
        <v>10</v>
      </c>
      <c r="G61" s="10" t="s">
        <v>483</v>
      </c>
      <c r="H61" s="10" t="s">
        <v>21</v>
      </c>
      <c r="I61" s="8" t="s">
        <v>1058</v>
      </c>
      <c r="J61" s="23" t="str">
        <f t="shared" si="4"/>
        <v/>
      </c>
      <c r="K61" s="17" t="s">
        <v>1733</v>
      </c>
      <c r="L61" s="23" t="str">
        <f t="shared" si="5"/>
        <v/>
      </c>
      <c r="M61" s="24"/>
      <c r="N61" s="24"/>
    </row>
    <row r="62" spans="2:14" x14ac:dyDescent="0.2">
      <c r="B62" s="18" t="s">
        <v>508</v>
      </c>
      <c r="C62" s="10" t="s">
        <v>489</v>
      </c>
      <c r="D62" s="10" t="s">
        <v>1047</v>
      </c>
      <c r="E62" s="10" t="s">
        <v>10</v>
      </c>
      <c r="F62" s="10" t="s">
        <v>483</v>
      </c>
      <c r="G62" s="10" t="s">
        <v>509</v>
      </c>
      <c r="H62" s="10" t="s">
        <v>21</v>
      </c>
      <c r="I62" s="8" t="s">
        <v>1059</v>
      </c>
      <c r="J62" s="23" t="str">
        <f t="shared" si="4"/>
        <v/>
      </c>
      <c r="K62" s="17" t="s">
        <v>1733</v>
      </c>
      <c r="L62" s="23" t="str">
        <f t="shared" si="5"/>
        <v/>
      </c>
      <c r="M62" s="24"/>
      <c r="N62" s="24"/>
    </row>
    <row r="63" spans="2:14" x14ac:dyDescent="0.2">
      <c r="B63" s="18" t="s">
        <v>1034</v>
      </c>
      <c r="C63" s="10" t="s">
        <v>489</v>
      </c>
      <c r="D63" s="10" t="s">
        <v>1047</v>
      </c>
      <c r="E63" s="10" t="s">
        <v>10</v>
      </c>
      <c r="F63" s="10" t="s">
        <v>483</v>
      </c>
      <c r="G63" s="10" t="s">
        <v>817</v>
      </c>
      <c r="H63" s="10" t="s">
        <v>21</v>
      </c>
      <c r="I63" s="8" t="s">
        <v>1060</v>
      </c>
      <c r="J63" s="23" t="str">
        <f t="shared" si="4"/>
        <v/>
      </c>
      <c r="K63" s="17" t="s">
        <v>1733</v>
      </c>
      <c r="L63" s="23" t="str">
        <f t="shared" si="5"/>
        <v/>
      </c>
      <c r="M63" s="24"/>
      <c r="N63" s="24"/>
    </row>
    <row r="64" spans="2:14" x14ac:dyDescent="0.2">
      <c r="B64" s="16" t="s">
        <v>486</v>
      </c>
      <c r="C64" s="10"/>
      <c r="D64" s="10" t="s">
        <v>489</v>
      </c>
      <c r="E64" s="10" t="s">
        <v>1047</v>
      </c>
      <c r="F64" s="10" t="s">
        <v>10</v>
      </c>
      <c r="G64" s="10" t="s">
        <v>486</v>
      </c>
      <c r="H64" s="10" t="s">
        <v>21</v>
      </c>
      <c r="I64" s="8" t="s">
        <v>1061</v>
      </c>
      <c r="J64" s="23" t="str">
        <f t="shared" si="4"/>
        <v/>
      </c>
      <c r="K64" s="17" t="s">
        <v>1733</v>
      </c>
      <c r="L64" s="23" t="str">
        <f t="shared" si="5"/>
        <v/>
      </c>
      <c r="M64" s="24"/>
      <c r="N64" s="24"/>
    </row>
    <row r="65" spans="2:14" x14ac:dyDescent="0.2">
      <c r="B65" s="18" t="s">
        <v>1035</v>
      </c>
      <c r="C65" s="10" t="s">
        <v>489</v>
      </c>
      <c r="D65" s="10" t="s">
        <v>1047</v>
      </c>
      <c r="E65" s="10" t="s">
        <v>10</v>
      </c>
      <c r="F65" s="10" t="s">
        <v>486</v>
      </c>
      <c r="G65" s="10" t="s">
        <v>816</v>
      </c>
      <c r="H65" s="10" t="s">
        <v>21</v>
      </c>
      <c r="I65" s="8" t="s">
        <v>1062</v>
      </c>
      <c r="J65" s="23" t="str">
        <f t="shared" si="4"/>
        <v/>
      </c>
      <c r="K65" s="17" t="s">
        <v>1733</v>
      </c>
      <c r="L65" s="23" t="str">
        <f t="shared" si="5"/>
        <v/>
      </c>
      <c r="M65" s="24"/>
      <c r="N65" s="24"/>
    </row>
    <row r="66" spans="2:14" x14ac:dyDescent="0.2">
      <c r="B66" s="18" t="s">
        <v>542</v>
      </c>
      <c r="C66" s="10" t="s">
        <v>489</v>
      </c>
      <c r="D66" s="10" t="s">
        <v>1047</v>
      </c>
      <c r="E66" s="10" t="s">
        <v>10</v>
      </c>
      <c r="F66" s="10" t="s">
        <v>486</v>
      </c>
      <c r="G66" s="10" t="s">
        <v>21</v>
      </c>
      <c r="H66" s="10" t="s">
        <v>543</v>
      </c>
      <c r="I66" s="8" t="s">
        <v>1063</v>
      </c>
      <c r="J66" s="23" t="str">
        <f t="shared" si="4"/>
        <v/>
      </c>
      <c r="K66" s="17" t="s">
        <v>1733</v>
      </c>
      <c r="L66" s="23" t="str">
        <f t="shared" si="5"/>
        <v/>
      </c>
      <c r="M66" s="24"/>
      <c r="N66" s="24"/>
    </row>
    <row r="67" spans="2:14" x14ac:dyDescent="0.2">
      <c r="B67" s="10" t="s">
        <v>1064</v>
      </c>
      <c r="C67" s="10"/>
      <c r="D67" s="10"/>
      <c r="E67" s="10" t="s">
        <v>1072</v>
      </c>
      <c r="F67" s="10" t="s">
        <v>522</v>
      </c>
      <c r="G67" s="10" t="s">
        <v>10</v>
      </c>
      <c r="H67" s="10" t="s">
        <v>293</v>
      </c>
      <c r="I67" s="8" t="s">
        <v>108</v>
      </c>
      <c r="J67" s="23" t="str">
        <f>IF(SUM(J12,J31,J49)&lt;&gt;0,SUM(J12,J31,J49),"")</f>
        <v/>
      </c>
      <c r="K67" s="23" t="str">
        <f>IF(SUM(K12,K31,K49)&lt;&gt;0,SUM(K12,K31,K49),"")</f>
        <v/>
      </c>
      <c r="L67" s="23" t="str">
        <f>IF(SUM(L12,L31,L49)&lt;&gt;0,SUM(L12,L31,L49),"")</f>
        <v/>
      </c>
      <c r="M67" s="23" t="str">
        <f>IF(SUM(M12,M31,M49)&lt;&gt;0,SUM(M12,M31,M49),"")</f>
        <v/>
      </c>
      <c r="N67" s="23" t="str">
        <f>IF(SUM(N12,N31,N49)&lt;&gt;0,SUM(N12,N31,N49),"")</f>
        <v/>
      </c>
    </row>
    <row r="68" spans="2:14" x14ac:dyDescent="0.2">
      <c r="B68" s="10" t="s">
        <v>1065</v>
      </c>
      <c r="C68" s="10"/>
      <c r="D68" s="10"/>
      <c r="E68" s="10" t="s">
        <v>494</v>
      </c>
      <c r="F68" s="10" t="s">
        <v>117</v>
      </c>
      <c r="G68" s="10" t="s">
        <v>10</v>
      </c>
      <c r="H68" s="10" t="s">
        <v>293</v>
      </c>
      <c r="I68" s="8" t="s">
        <v>998</v>
      </c>
      <c r="J68" s="23" t="str">
        <f>IF(SUM(K68,L68)&lt;&gt;0,SUM(K68,L68),"")</f>
        <v/>
      </c>
      <c r="K68" s="24"/>
      <c r="L68" s="23" t="str">
        <f>IF(M68+N68&lt;&gt;0,M68+N68,"")</f>
        <v/>
      </c>
      <c r="M68" s="24"/>
      <c r="N68" s="24"/>
    </row>
    <row r="69" spans="2:14" x14ac:dyDescent="0.2">
      <c r="B69" s="10" t="s">
        <v>653</v>
      </c>
      <c r="C69" s="10"/>
      <c r="D69" s="10"/>
      <c r="E69" s="10" t="s">
        <v>9</v>
      </c>
      <c r="F69" s="10" t="s">
        <v>122</v>
      </c>
      <c r="G69" s="10" t="s">
        <v>653</v>
      </c>
      <c r="H69" s="10" t="s">
        <v>145</v>
      </c>
      <c r="I69" s="8" t="s">
        <v>110</v>
      </c>
      <c r="J69" s="23" t="str">
        <f>IF(SUM(K69,L69)&lt;&gt;0,SUM(K69,L69),"")</f>
        <v/>
      </c>
      <c r="K69" s="24"/>
      <c r="L69" s="23" t="str">
        <f>IF(M69+N69&lt;&gt;0,M69+N69,"")</f>
        <v/>
      </c>
      <c r="M69" s="24"/>
      <c r="N69" s="24"/>
    </row>
  </sheetData>
  <printOptions gridLines="1" gridLinesSet="0"/>
  <pageMargins left="0" right="0" top="0" bottom="0" header="0" footer="0"/>
  <pageSetup paperSize="9" fitToHeight="0"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tabColor theme="4"/>
  </sheetPr>
  <dimension ref="A1:M52"/>
  <sheetViews>
    <sheetView tabSelected="1" workbookViewId="0">
      <pane xSplit="12" ySplit="7" topLeftCell="M8"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11" width="9.140625" style="11" hidden="1" customWidth="1"/>
    <col min="12" max="12" width="8.7109375" style="11" customWidth="1"/>
    <col min="13" max="16384" width="16.7109375" style="11"/>
  </cols>
  <sheetData>
    <row r="1" spans="1:13" ht="12" x14ac:dyDescent="0.2">
      <c r="A1" s="1" t="s">
        <v>444</v>
      </c>
      <c r="F1" s="12" t="s">
        <v>1734</v>
      </c>
    </row>
    <row r="5" spans="1:13" s="13" customFormat="1" x14ac:dyDescent="0.25"/>
    <row r="6" spans="1:13" s="13" customFormat="1" x14ac:dyDescent="0.25">
      <c r="M6" s="6" t="s">
        <v>276</v>
      </c>
    </row>
    <row r="7" spans="1:13" s="14" customFormat="1" x14ac:dyDescent="0.2">
      <c r="A7" s="11"/>
      <c r="B7" s="11"/>
      <c r="C7" s="11"/>
      <c r="D7" s="11"/>
      <c r="E7" s="11"/>
      <c r="F7" s="11"/>
      <c r="G7" s="11"/>
      <c r="H7" s="11"/>
      <c r="I7" s="11"/>
      <c r="J7" s="11"/>
      <c r="K7" s="11"/>
      <c r="L7" s="7" t="s">
        <v>1732</v>
      </c>
      <c r="M7" s="8" t="s">
        <v>2</v>
      </c>
    </row>
    <row r="8" spans="1:13" x14ac:dyDescent="0.2">
      <c r="B8" s="10" t="s">
        <v>278</v>
      </c>
      <c r="C8" s="10"/>
      <c r="D8" s="10"/>
      <c r="E8" s="10"/>
      <c r="F8" s="10"/>
      <c r="G8" s="10"/>
      <c r="H8" s="10"/>
      <c r="I8" s="10" t="s">
        <v>277</v>
      </c>
      <c r="J8" s="10" t="s">
        <v>279</v>
      </c>
      <c r="K8" s="10" t="s">
        <v>266</v>
      </c>
      <c r="L8" s="8" t="s">
        <v>2</v>
      </c>
      <c r="M8" s="23">
        <f>IF('F_02.00'!I9&lt;&gt;0,'F_02.00'!I9,"")</f>
        <v>1361123</v>
      </c>
    </row>
    <row r="9" spans="1:13" x14ac:dyDescent="0.2">
      <c r="B9" s="10" t="s">
        <v>445</v>
      </c>
      <c r="C9" s="10"/>
      <c r="D9" s="10"/>
      <c r="E9" s="10"/>
      <c r="F9" s="10"/>
      <c r="G9" s="10"/>
      <c r="H9" s="10"/>
      <c r="I9" s="10" t="s">
        <v>277</v>
      </c>
      <c r="J9" s="10" t="s">
        <v>279</v>
      </c>
      <c r="K9" s="10" t="s">
        <v>446</v>
      </c>
      <c r="L9" s="8" t="s">
        <v>7</v>
      </c>
      <c r="M9" s="23" t="str">
        <f>IF(SUM(M11,M12,M13,M14,M15,M16,M17,M20,M21,M23,M27,M31,M36,M40,M44,M48,M49)&lt;&gt;0,SUM(M11,M12,M13,M14,M15,M16,M17,M20,M21,M23,M27,M31,M36,M40,M44,M48,M49),"")</f>
        <v/>
      </c>
    </row>
    <row r="10" spans="1:13" x14ac:dyDescent="0.2">
      <c r="B10" s="10" t="s">
        <v>194</v>
      </c>
      <c r="C10" s="10"/>
      <c r="D10" s="10"/>
      <c r="E10" s="10"/>
      <c r="F10" s="10"/>
      <c r="G10" s="10"/>
      <c r="H10" s="10" t="s">
        <v>277</v>
      </c>
      <c r="I10" s="10" t="s">
        <v>279</v>
      </c>
      <c r="J10" s="10" t="s">
        <v>447</v>
      </c>
      <c r="K10" s="10" t="s">
        <v>196</v>
      </c>
      <c r="L10" s="8" t="s">
        <v>22</v>
      </c>
      <c r="M10" s="23" t="str">
        <f>IF(SUM(M11,M12,M13,M14,M15,M16,M17,M20,M21)&lt;&gt;0,SUM(M11,M12,M13,M14,M15,M16,M17,M20,M21),"")</f>
        <v/>
      </c>
    </row>
    <row r="11" spans="1:13" x14ac:dyDescent="0.2">
      <c r="B11" s="15" t="s">
        <v>94</v>
      </c>
      <c r="C11" s="10"/>
      <c r="D11" s="10"/>
      <c r="E11" s="10"/>
      <c r="F11" s="10"/>
      <c r="G11" s="10" t="s">
        <v>277</v>
      </c>
      <c r="H11" s="10" t="s">
        <v>279</v>
      </c>
      <c r="I11" s="10" t="s">
        <v>94</v>
      </c>
      <c r="J11" s="10" t="s">
        <v>447</v>
      </c>
      <c r="K11" s="10" t="s">
        <v>196</v>
      </c>
      <c r="L11" s="8" t="s">
        <v>25</v>
      </c>
      <c r="M11" s="24"/>
    </row>
    <row r="12" spans="1:13" x14ac:dyDescent="0.2">
      <c r="B12" s="15" t="s">
        <v>100</v>
      </c>
      <c r="C12" s="10"/>
      <c r="D12" s="10"/>
      <c r="E12" s="10"/>
      <c r="F12" s="10"/>
      <c r="G12" s="10" t="s">
        <v>277</v>
      </c>
      <c r="H12" s="10" t="s">
        <v>279</v>
      </c>
      <c r="I12" s="10" t="s">
        <v>100</v>
      </c>
      <c r="J12" s="10" t="s">
        <v>447</v>
      </c>
      <c r="K12" s="10" t="s">
        <v>196</v>
      </c>
      <c r="L12" s="8" t="s">
        <v>28</v>
      </c>
      <c r="M12" s="24"/>
    </row>
    <row r="13" spans="1:13" x14ac:dyDescent="0.2">
      <c r="B13" s="15" t="s">
        <v>199</v>
      </c>
      <c r="C13" s="10"/>
      <c r="D13" s="10"/>
      <c r="E13" s="10"/>
      <c r="F13" s="10"/>
      <c r="G13" s="10" t="s">
        <v>277</v>
      </c>
      <c r="H13" s="10" t="s">
        <v>279</v>
      </c>
      <c r="I13" s="10" t="s">
        <v>448</v>
      </c>
      <c r="J13" s="10" t="s">
        <v>447</v>
      </c>
      <c r="K13" s="10" t="s">
        <v>196</v>
      </c>
      <c r="L13" s="8" t="s">
        <v>30</v>
      </c>
      <c r="M13" s="24"/>
    </row>
    <row r="14" spans="1:13" x14ac:dyDescent="0.2">
      <c r="B14" s="15" t="s">
        <v>116</v>
      </c>
      <c r="C14" s="10"/>
      <c r="D14" s="10"/>
      <c r="E14" s="10"/>
      <c r="F14" s="10"/>
      <c r="G14" s="10" t="s">
        <v>277</v>
      </c>
      <c r="H14" s="10" t="s">
        <v>117</v>
      </c>
      <c r="I14" s="10" t="s">
        <v>279</v>
      </c>
      <c r="J14" s="10" t="s">
        <v>447</v>
      </c>
      <c r="K14" s="10" t="s">
        <v>196</v>
      </c>
      <c r="L14" s="8" t="s">
        <v>32</v>
      </c>
      <c r="M14" s="24"/>
    </row>
    <row r="15" spans="1:13" x14ac:dyDescent="0.2">
      <c r="B15" s="15" t="s">
        <v>449</v>
      </c>
      <c r="C15" s="10"/>
      <c r="D15" s="10"/>
      <c r="E15" s="10"/>
      <c r="F15" s="10"/>
      <c r="G15" s="10" t="s">
        <v>277</v>
      </c>
      <c r="H15" s="10" t="s">
        <v>92</v>
      </c>
      <c r="I15" s="10" t="s">
        <v>279</v>
      </c>
      <c r="J15" s="10" t="s">
        <v>447</v>
      </c>
      <c r="K15" s="10" t="s">
        <v>196</v>
      </c>
      <c r="L15" s="8" t="s">
        <v>34</v>
      </c>
      <c r="M15" s="24"/>
    </row>
    <row r="16" spans="1:13" x14ac:dyDescent="0.2">
      <c r="B16" s="15" t="s">
        <v>206</v>
      </c>
      <c r="C16" s="10"/>
      <c r="D16" s="10"/>
      <c r="E16" s="10"/>
      <c r="F16" s="10" t="s">
        <v>277</v>
      </c>
      <c r="G16" s="10" t="s">
        <v>53</v>
      </c>
      <c r="H16" s="10" t="s">
        <v>279</v>
      </c>
      <c r="I16" s="10" t="s">
        <v>31</v>
      </c>
      <c r="J16" s="10" t="s">
        <v>447</v>
      </c>
      <c r="K16" s="10" t="s">
        <v>196</v>
      </c>
      <c r="L16" s="8" t="s">
        <v>450</v>
      </c>
      <c r="M16" s="24"/>
    </row>
    <row r="17" spans="2:13" x14ac:dyDescent="0.2">
      <c r="B17" s="15" t="s">
        <v>451</v>
      </c>
      <c r="C17" s="10"/>
      <c r="D17" s="10"/>
      <c r="E17" s="10" t="s">
        <v>277</v>
      </c>
      <c r="F17" s="10" t="s">
        <v>83</v>
      </c>
      <c r="G17" s="10" t="s">
        <v>279</v>
      </c>
      <c r="H17" s="10" t="s">
        <v>31</v>
      </c>
      <c r="I17" s="10" t="s">
        <v>447</v>
      </c>
      <c r="J17" s="10" t="s">
        <v>196</v>
      </c>
      <c r="K17" s="10" t="s">
        <v>210</v>
      </c>
      <c r="L17" s="8" t="s">
        <v>452</v>
      </c>
      <c r="M17" s="23" t="str">
        <f>IF(M18+M19&lt;&gt;0,M18+M19,"")</f>
        <v/>
      </c>
    </row>
    <row r="18" spans="2:13" x14ac:dyDescent="0.2">
      <c r="B18" s="16" t="s">
        <v>211</v>
      </c>
      <c r="C18" s="10" t="s">
        <v>453</v>
      </c>
      <c r="D18" s="10" t="s">
        <v>83</v>
      </c>
      <c r="E18" s="10" t="s">
        <v>279</v>
      </c>
      <c r="F18" s="10" t="s">
        <v>31</v>
      </c>
      <c r="G18" s="10" t="s">
        <v>88</v>
      </c>
      <c r="H18" s="10" t="s">
        <v>31</v>
      </c>
      <c r="I18" s="10" t="s">
        <v>447</v>
      </c>
      <c r="J18" s="10" t="s">
        <v>196</v>
      </c>
      <c r="K18" s="10" t="s">
        <v>210</v>
      </c>
      <c r="L18" s="8" t="s">
        <v>454</v>
      </c>
      <c r="M18" s="24"/>
    </row>
    <row r="19" spans="2:13" x14ac:dyDescent="0.2">
      <c r="B19" s="16" t="s">
        <v>212</v>
      </c>
      <c r="C19" s="10" t="s">
        <v>453</v>
      </c>
      <c r="D19" s="10" t="s">
        <v>83</v>
      </c>
      <c r="E19" s="10" t="s">
        <v>279</v>
      </c>
      <c r="F19" s="10" t="s">
        <v>31</v>
      </c>
      <c r="G19" s="10" t="s">
        <v>213</v>
      </c>
      <c r="H19" s="10" t="s">
        <v>31</v>
      </c>
      <c r="I19" s="10" t="s">
        <v>447</v>
      </c>
      <c r="J19" s="10" t="s">
        <v>196</v>
      </c>
      <c r="K19" s="10" t="s">
        <v>210</v>
      </c>
      <c r="L19" s="8" t="s">
        <v>301</v>
      </c>
      <c r="M19" s="24"/>
    </row>
    <row r="20" spans="2:13" x14ac:dyDescent="0.2">
      <c r="B20" s="15" t="s">
        <v>455</v>
      </c>
      <c r="C20" s="10"/>
      <c r="D20" s="10"/>
      <c r="E20" s="10"/>
      <c r="F20" s="10" t="s">
        <v>277</v>
      </c>
      <c r="G20" s="10" t="s">
        <v>138</v>
      </c>
      <c r="H20" s="10" t="s">
        <v>279</v>
      </c>
      <c r="I20" s="10" t="s">
        <v>31</v>
      </c>
      <c r="J20" s="10" t="s">
        <v>447</v>
      </c>
      <c r="K20" s="10" t="s">
        <v>196</v>
      </c>
      <c r="L20" s="8" t="s">
        <v>456</v>
      </c>
      <c r="M20" s="24"/>
    </row>
    <row r="21" spans="2:13" x14ac:dyDescent="0.2">
      <c r="B21" s="15" t="s">
        <v>457</v>
      </c>
      <c r="C21" s="10"/>
      <c r="D21" s="10"/>
      <c r="E21" s="10"/>
      <c r="F21" s="10"/>
      <c r="G21" s="10"/>
      <c r="H21" s="10" t="s">
        <v>277</v>
      </c>
      <c r="I21" s="10" t="s">
        <v>279</v>
      </c>
      <c r="J21" s="10" t="s">
        <v>458</v>
      </c>
      <c r="K21" s="10" t="s">
        <v>196</v>
      </c>
      <c r="L21" s="8" t="s">
        <v>35</v>
      </c>
      <c r="M21" s="24"/>
    </row>
    <row r="22" spans="2:13" x14ac:dyDescent="0.2">
      <c r="B22" s="10" t="s">
        <v>216</v>
      </c>
      <c r="C22" s="10"/>
      <c r="D22" s="10"/>
      <c r="E22" s="10"/>
      <c r="F22" s="10"/>
      <c r="G22" s="10"/>
      <c r="H22" s="10" t="s">
        <v>277</v>
      </c>
      <c r="I22" s="10" t="s">
        <v>279</v>
      </c>
      <c r="J22" s="10" t="s">
        <v>446</v>
      </c>
      <c r="K22" s="10" t="s">
        <v>218</v>
      </c>
      <c r="L22" s="8" t="s">
        <v>49</v>
      </c>
      <c r="M22" s="23" t="str">
        <f>IF(SUM(M23,M27,M31,M36,M40,M44,M48,M49)&lt;&gt;0,SUM(M23,M27,M31,M36,M40,M44,M48,M49),"")</f>
        <v/>
      </c>
    </row>
    <row r="23" spans="2:13" x14ac:dyDescent="0.2">
      <c r="B23" s="15" t="s">
        <v>220</v>
      </c>
      <c r="C23" s="10"/>
      <c r="D23" s="10"/>
      <c r="E23" s="10"/>
      <c r="F23" s="10" t="s">
        <v>277</v>
      </c>
      <c r="G23" s="10" t="s">
        <v>83</v>
      </c>
      <c r="H23" s="10" t="s">
        <v>279</v>
      </c>
      <c r="I23" s="10" t="s">
        <v>447</v>
      </c>
      <c r="J23" s="10" t="s">
        <v>218</v>
      </c>
      <c r="K23" s="10" t="s">
        <v>221</v>
      </c>
      <c r="L23" s="8" t="s">
        <v>50</v>
      </c>
      <c r="M23" s="23" t="str">
        <f>IF(SUM(M24:M26)&lt;&gt;0,SUM(M24:M26),"")</f>
        <v/>
      </c>
    </row>
    <row r="24" spans="2:13" x14ac:dyDescent="0.2">
      <c r="B24" s="16" t="s">
        <v>459</v>
      </c>
      <c r="C24" s="10"/>
      <c r="D24" s="10"/>
      <c r="E24" s="10"/>
      <c r="F24" s="10" t="s">
        <v>453</v>
      </c>
      <c r="G24" s="10" t="s">
        <v>83</v>
      </c>
      <c r="H24" s="10" t="s">
        <v>279</v>
      </c>
      <c r="I24" s="10" t="s">
        <v>447</v>
      </c>
      <c r="J24" s="10" t="s">
        <v>218</v>
      </c>
      <c r="K24" s="10" t="s">
        <v>221</v>
      </c>
      <c r="L24" s="8" t="s">
        <v>51</v>
      </c>
      <c r="M24" s="24"/>
    </row>
    <row r="25" spans="2:13" x14ac:dyDescent="0.2">
      <c r="B25" s="16" t="s">
        <v>460</v>
      </c>
      <c r="C25" s="10"/>
      <c r="D25" s="10"/>
      <c r="E25" s="10"/>
      <c r="F25" s="10" t="s">
        <v>461</v>
      </c>
      <c r="G25" s="10" t="s">
        <v>83</v>
      </c>
      <c r="H25" s="10" t="s">
        <v>279</v>
      </c>
      <c r="I25" s="10" t="s">
        <v>447</v>
      </c>
      <c r="J25" s="10" t="s">
        <v>218</v>
      </c>
      <c r="K25" s="10" t="s">
        <v>221</v>
      </c>
      <c r="L25" s="8" t="s">
        <v>52</v>
      </c>
      <c r="M25" s="24"/>
    </row>
    <row r="26" spans="2:13" x14ac:dyDescent="0.2">
      <c r="B26" s="16" t="s">
        <v>462</v>
      </c>
      <c r="C26" s="10"/>
      <c r="D26" s="10"/>
      <c r="E26" s="10"/>
      <c r="F26" s="10" t="s">
        <v>463</v>
      </c>
      <c r="G26" s="10" t="s">
        <v>83</v>
      </c>
      <c r="H26" s="10" t="s">
        <v>279</v>
      </c>
      <c r="I26" s="10" t="s">
        <v>447</v>
      </c>
      <c r="J26" s="10" t="s">
        <v>218</v>
      </c>
      <c r="K26" s="10" t="s">
        <v>221</v>
      </c>
      <c r="L26" s="8" t="s">
        <v>141</v>
      </c>
      <c r="M26" s="24"/>
    </row>
    <row r="27" spans="2:13" x14ac:dyDescent="0.2">
      <c r="B27" s="15" t="s">
        <v>222</v>
      </c>
      <c r="C27" s="10"/>
      <c r="D27" s="10"/>
      <c r="E27" s="10"/>
      <c r="F27" s="10"/>
      <c r="G27" s="10"/>
      <c r="H27" s="10" t="s">
        <v>277</v>
      </c>
      <c r="I27" s="10" t="s">
        <v>279</v>
      </c>
      <c r="J27" s="10" t="s">
        <v>464</v>
      </c>
      <c r="K27" s="10" t="s">
        <v>218</v>
      </c>
      <c r="L27" s="8" t="s">
        <v>143</v>
      </c>
      <c r="M27" s="23" t="str">
        <f>IF(SUM(M28:M30)&lt;&gt;0,SUM(M28:M30),"")</f>
        <v/>
      </c>
    </row>
    <row r="28" spans="2:13" x14ac:dyDescent="0.2">
      <c r="B28" s="16" t="s">
        <v>465</v>
      </c>
      <c r="C28" s="10"/>
      <c r="D28" s="10"/>
      <c r="E28" s="10"/>
      <c r="F28" s="10"/>
      <c r="G28" s="10"/>
      <c r="H28" s="10" t="s">
        <v>453</v>
      </c>
      <c r="I28" s="10" t="s">
        <v>279</v>
      </c>
      <c r="J28" s="10" t="s">
        <v>464</v>
      </c>
      <c r="K28" s="10" t="s">
        <v>218</v>
      </c>
      <c r="L28" s="8" t="s">
        <v>144</v>
      </c>
      <c r="M28" s="24"/>
    </row>
    <row r="29" spans="2:13" x14ac:dyDescent="0.2">
      <c r="B29" s="16" t="s">
        <v>460</v>
      </c>
      <c r="C29" s="10"/>
      <c r="D29" s="10"/>
      <c r="E29" s="10"/>
      <c r="F29" s="10"/>
      <c r="G29" s="10"/>
      <c r="H29" s="10" t="s">
        <v>461</v>
      </c>
      <c r="I29" s="10" t="s">
        <v>279</v>
      </c>
      <c r="J29" s="10" t="s">
        <v>464</v>
      </c>
      <c r="K29" s="10" t="s">
        <v>218</v>
      </c>
      <c r="L29" s="8" t="s">
        <v>146</v>
      </c>
      <c r="M29" s="24"/>
    </row>
    <row r="30" spans="2:13" x14ac:dyDescent="0.2">
      <c r="B30" s="16" t="s">
        <v>462</v>
      </c>
      <c r="C30" s="10"/>
      <c r="D30" s="10"/>
      <c r="E30" s="10"/>
      <c r="F30" s="10"/>
      <c r="G30" s="10"/>
      <c r="H30" s="10" t="s">
        <v>463</v>
      </c>
      <c r="I30" s="10" t="s">
        <v>279</v>
      </c>
      <c r="J30" s="10" t="s">
        <v>464</v>
      </c>
      <c r="K30" s="10" t="s">
        <v>218</v>
      </c>
      <c r="L30" s="8" t="s">
        <v>151</v>
      </c>
      <c r="M30" s="24"/>
    </row>
    <row r="31" spans="2:13" x14ac:dyDescent="0.2">
      <c r="B31" s="15" t="s">
        <v>466</v>
      </c>
      <c r="C31" s="10"/>
      <c r="D31" s="10"/>
      <c r="E31" s="10"/>
      <c r="F31" s="10" t="s">
        <v>277</v>
      </c>
      <c r="G31" s="10" t="s">
        <v>83</v>
      </c>
      <c r="H31" s="10" t="s">
        <v>279</v>
      </c>
      <c r="I31" s="10" t="s">
        <v>447</v>
      </c>
      <c r="J31" s="10" t="s">
        <v>218</v>
      </c>
      <c r="K31" s="10" t="s">
        <v>225</v>
      </c>
      <c r="L31" s="8" t="s">
        <v>154</v>
      </c>
      <c r="M31" s="23" t="str">
        <f>IF(SUM(M32:M35)&lt;&gt;0,SUM(M32:M35),"")</f>
        <v/>
      </c>
    </row>
    <row r="32" spans="2:13" x14ac:dyDescent="0.2">
      <c r="B32" s="16" t="s">
        <v>459</v>
      </c>
      <c r="C32" s="10"/>
      <c r="D32" s="10"/>
      <c r="E32" s="10"/>
      <c r="F32" s="10" t="s">
        <v>453</v>
      </c>
      <c r="G32" s="10" t="s">
        <v>83</v>
      </c>
      <c r="H32" s="10" t="s">
        <v>279</v>
      </c>
      <c r="I32" s="10" t="s">
        <v>447</v>
      </c>
      <c r="J32" s="10" t="s">
        <v>218</v>
      </c>
      <c r="K32" s="10" t="s">
        <v>225</v>
      </c>
      <c r="L32" s="8" t="s">
        <v>156</v>
      </c>
      <c r="M32" s="24"/>
    </row>
    <row r="33" spans="2:13" x14ac:dyDescent="0.2">
      <c r="B33" s="16" t="s">
        <v>460</v>
      </c>
      <c r="C33" s="10"/>
      <c r="D33" s="10"/>
      <c r="E33" s="10"/>
      <c r="F33" s="10" t="s">
        <v>461</v>
      </c>
      <c r="G33" s="10" t="s">
        <v>83</v>
      </c>
      <c r="H33" s="10" t="s">
        <v>279</v>
      </c>
      <c r="I33" s="10" t="s">
        <v>447</v>
      </c>
      <c r="J33" s="10" t="s">
        <v>218</v>
      </c>
      <c r="K33" s="10" t="s">
        <v>225</v>
      </c>
      <c r="L33" s="8" t="s">
        <v>158</v>
      </c>
      <c r="M33" s="24"/>
    </row>
    <row r="34" spans="2:13" x14ac:dyDescent="0.2">
      <c r="B34" s="16" t="s">
        <v>467</v>
      </c>
      <c r="C34" s="10"/>
      <c r="D34" s="10"/>
      <c r="E34" s="10"/>
      <c r="F34" s="10" t="s">
        <v>468</v>
      </c>
      <c r="G34" s="10" t="s">
        <v>83</v>
      </c>
      <c r="H34" s="10" t="s">
        <v>279</v>
      </c>
      <c r="I34" s="10" t="s">
        <v>447</v>
      </c>
      <c r="J34" s="10" t="s">
        <v>218</v>
      </c>
      <c r="K34" s="10" t="s">
        <v>225</v>
      </c>
      <c r="L34" s="8" t="s">
        <v>161</v>
      </c>
      <c r="M34" s="24"/>
    </row>
    <row r="35" spans="2:13" x14ac:dyDescent="0.2">
      <c r="B35" s="16" t="s">
        <v>462</v>
      </c>
      <c r="C35" s="10"/>
      <c r="D35" s="10"/>
      <c r="E35" s="10"/>
      <c r="F35" s="10" t="s">
        <v>469</v>
      </c>
      <c r="G35" s="10" t="s">
        <v>83</v>
      </c>
      <c r="H35" s="10" t="s">
        <v>279</v>
      </c>
      <c r="I35" s="10" t="s">
        <v>447</v>
      </c>
      <c r="J35" s="10" t="s">
        <v>218</v>
      </c>
      <c r="K35" s="10" t="s">
        <v>225</v>
      </c>
      <c r="L35" s="8" t="s">
        <v>164</v>
      </c>
      <c r="M35" s="24"/>
    </row>
    <row r="36" spans="2:13" x14ac:dyDescent="0.2">
      <c r="B36" s="15" t="s">
        <v>229</v>
      </c>
      <c r="C36" s="10"/>
      <c r="D36" s="10"/>
      <c r="E36" s="10"/>
      <c r="F36" s="10"/>
      <c r="G36" s="10" t="s">
        <v>277</v>
      </c>
      <c r="H36" s="10" t="s">
        <v>279</v>
      </c>
      <c r="I36" s="10" t="s">
        <v>29</v>
      </c>
      <c r="J36" s="10" t="s">
        <v>447</v>
      </c>
      <c r="K36" s="10" t="s">
        <v>218</v>
      </c>
      <c r="L36" s="8" t="s">
        <v>73</v>
      </c>
      <c r="M36" s="23" t="str">
        <f>IF(SUM(M37:M39)&lt;&gt;0,SUM(M37:M39),"")</f>
        <v/>
      </c>
    </row>
    <row r="37" spans="2:13" x14ac:dyDescent="0.2">
      <c r="B37" s="16" t="s">
        <v>459</v>
      </c>
      <c r="C37" s="10"/>
      <c r="D37" s="10"/>
      <c r="E37" s="10"/>
      <c r="F37" s="10"/>
      <c r="G37" s="10" t="s">
        <v>453</v>
      </c>
      <c r="H37" s="10" t="s">
        <v>279</v>
      </c>
      <c r="I37" s="10" t="s">
        <v>29</v>
      </c>
      <c r="J37" s="10" t="s">
        <v>447</v>
      </c>
      <c r="K37" s="10" t="s">
        <v>218</v>
      </c>
      <c r="L37" s="8" t="s">
        <v>75</v>
      </c>
      <c r="M37" s="24"/>
    </row>
    <row r="38" spans="2:13" x14ac:dyDescent="0.2">
      <c r="B38" s="16" t="s">
        <v>460</v>
      </c>
      <c r="C38" s="10"/>
      <c r="D38" s="10"/>
      <c r="E38" s="10"/>
      <c r="F38" s="10"/>
      <c r="G38" s="10" t="s">
        <v>461</v>
      </c>
      <c r="H38" s="10" t="s">
        <v>279</v>
      </c>
      <c r="I38" s="10" t="s">
        <v>29</v>
      </c>
      <c r="J38" s="10" t="s">
        <v>447</v>
      </c>
      <c r="K38" s="10" t="s">
        <v>218</v>
      </c>
      <c r="L38" s="8" t="s">
        <v>76</v>
      </c>
      <c r="M38" s="24"/>
    </row>
    <row r="39" spans="2:13" x14ac:dyDescent="0.2">
      <c r="B39" s="16" t="s">
        <v>462</v>
      </c>
      <c r="C39" s="10"/>
      <c r="D39" s="10"/>
      <c r="E39" s="10"/>
      <c r="F39" s="10"/>
      <c r="G39" s="10" t="s">
        <v>463</v>
      </c>
      <c r="H39" s="10" t="s">
        <v>279</v>
      </c>
      <c r="I39" s="10" t="s">
        <v>29</v>
      </c>
      <c r="J39" s="10" t="s">
        <v>447</v>
      </c>
      <c r="K39" s="10" t="s">
        <v>218</v>
      </c>
      <c r="L39" s="8" t="s">
        <v>78</v>
      </c>
      <c r="M39" s="24"/>
    </row>
    <row r="40" spans="2:13" x14ac:dyDescent="0.2">
      <c r="B40" s="15" t="s">
        <v>53</v>
      </c>
      <c r="C40" s="10"/>
      <c r="D40" s="10"/>
      <c r="E40" s="10"/>
      <c r="F40" s="10"/>
      <c r="G40" s="10" t="s">
        <v>277</v>
      </c>
      <c r="H40" s="10" t="s">
        <v>53</v>
      </c>
      <c r="I40" s="10" t="s">
        <v>279</v>
      </c>
      <c r="J40" s="10" t="s">
        <v>447</v>
      </c>
      <c r="K40" s="10" t="s">
        <v>218</v>
      </c>
      <c r="L40" s="8" t="s">
        <v>328</v>
      </c>
      <c r="M40" s="23" t="str">
        <f>IF(SUM(M41:M43)&lt;&gt;0,SUM(M41:M43),"")</f>
        <v/>
      </c>
    </row>
    <row r="41" spans="2:13" x14ac:dyDescent="0.2">
      <c r="B41" s="16" t="s">
        <v>459</v>
      </c>
      <c r="C41" s="10"/>
      <c r="D41" s="10"/>
      <c r="E41" s="10"/>
      <c r="F41" s="10"/>
      <c r="G41" s="10" t="s">
        <v>453</v>
      </c>
      <c r="H41" s="10" t="s">
        <v>53</v>
      </c>
      <c r="I41" s="10" t="s">
        <v>279</v>
      </c>
      <c r="J41" s="10" t="s">
        <v>447</v>
      </c>
      <c r="K41" s="10" t="s">
        <v>218</v>
      </c>
      <c r="L41" s="8" t="s">
        <v>470</v>
      </c>
      <c r="M41" s="24"/>
    </row>
    <row r="42" spans="2:13" x14ac:dyDescent="0.2">
      <c r="B42" s="16" t="s">
        <v>460</v>
      </c>
      <c r="C42" s="10"/>
      <c r="D42" s="10"/>
      <c r="E42" s="10"/>
      <c r="F42" s="10"/>
      <c r="G42" s="10" t="s">
        <v>461</v>
      </c>
      <c r="H42" s="10" t="s">
        <v>53</v>
      </c>
      <c r="I42" s="10" t="s">
        <v>279</v>
      </c>
      <c r="J42" s="10" t="s">
        <v>447</v>
      </c>
      <c r="K42" s="10" t="s">
        <v>218</v>
      </c>
      <c r="L42" s="8" t="s">
        <v>471</v>
      </c>
      <c r="M42" s="24"/>
    </row>
    <row r="43" spans="2:13" x14ac:dyDescent="0.2">
      <c r="B43" s="16" t="s">
        <v>462</v>
      </c>
      <c r="C43" s="10"/>
      <c r="D43" s="10"/>
      <c r="E43" s="10"/>
      <c r="F43" s="10"/>
      <c r="G43" s="10" t="s">
        <v>463</v>
      </c>
      <c r="H43" s="10" t="s">
        <v>53</v>
      </c>
      <c r="I43" s="10" t="s">
        <v>279</v>
      </c>
      <c r="J43" s="10" t="s">
        <v>447</v>
      </c>
      <c r="K43" s="10" t="s">
        <v>218</v>
      </c>
      <c r="L43" s="8" t="s">
        <v>95</v>
      </c>
      <c r="M43" s="24"/>
    </row>
    <row r="44" spans="2:13" x14ac:dyDescent="0.2">
      <c r="B44" s="15" t="s">
        <v>116</v>
      </c>
      <c r="C44" s="10"/>
      <c r="D44" s="10"/>
      <c r="E44" s="10"/>
      <c r="F44" s="10"/>
      <c r="G44" s="10" t="s">
        <v>277</v>
      </c>
      <c r="H44" s="10" t="s">
        <v>117</v>
      </c>
      <c r="I44" s="10" t="s">
        <v>279</v>
      </c>
      <c r="J44" s="10" t="s">
        <v>472</v>
      </c>
      <c r="K44" s="10" t="s">
        <v>218</v>
      </c>
      <c r="L44" s="8" t="s">
        <v>97</v>
      </c>
      <c r="M44" s="23" t="str">
        <f>IF(SUM(M45:M47)&lt;&gt;0,SUM(M45:M47),"")</f>
        <v/>
      </c>
    </row>
    <row r="45" spans="2:13" x14ac:dyDescent="0.2">
      <c r="B45" s="16" t="s">
        <v>459</v>
      </c>
      <c r="C45" s="10"/>
      <c r="D45" s="10"/>
      <c r="E45" s="10"/>
      <c r="F45" s="10"/>
      <c r="G45" s="10" t="s">
        <v>453</v>
      </c>
      <c r="H45" s="10" t="s">
        <v>117</v>
      </c>
      <c r="I45" s="10" t="s">
        <v>279</v>
      </c>
      <c r="J45" s="10" t="s">
        <v>472</v>
      </c>
      <c r="K45" s="10" t="s">
        <v>218</v>
      </c>
      <c r="L45" s="8" t="s">
        <v>99</v>
      </c>
      <c r="M45" s="24"/>
    </row>
    <row r="46" spans="2:13" x14ac:dyDescent="0.2">
      <c r="B46" s="16" t="s">
        <v>460</v>
      </c>
      <c r="C46" s="10"/>
      <c r="D46" s="10"/>
      <c r="E46" s="10"/>
      <c r="F46" s="10"/>
      <c r="G46" s="10" t="s">
        <v>461</v>
      </c>
      <c r="H46" s="10" t="s">
        <v>117</v>
      </c>
      <c r="I46" s="10" t="s">
        <v>279</v>
      </c>
      <c r="J46" s="10" t="s">
        <v>472</v>
      </c>
      <c r="K46" s="10" t="s">
        <v>218</v>
      </c>
      <c r="L46" s="8" t="s">
        <v>101</v>
      </c>
      <c r="M46" s="24"/>
    </row>
    <row r="47" spans="2:13" x14ac:dyDescent="0.2">
      <c r="B47" s="16" t="s">
        <v>462</v>
      </c>
      <c r="C47" s="10"/>
      <c r="D47" s="10"/>
      <c r="E47" s="10"/>
      <c r="F47" s="10"/>
      <c r="G47" s="10" t="s">
        <v>463</v>
      </c>
      <c r="H47" s="10" t="s">
        <v>117</v>
      </c>
      <c r="I47" s="10" t="s">
        <v>279</v>
      </c>
      <c r="J47" s="10" t="s">
        <v>472</v>
      </c>
      <c r="K47" s="10" t="s">
        <v>218</v>
      </c>
      <c r="L47" s="8" t="s">
        <v>103</v>
      </c>
      <c r="M47" s="24"/>
    </row>
    <row r="48" spans="2:13" x14ac:dyDescent="0.2">
      <c r="B48" s="15" t="s">
        <v>203</v>
      </c>
      <c r="C48" s="10"/>
      <c r="D48" s="10"/>
      <c r="E48" s="10"/>
      <c r="F48" s="10"/>
      <c r="G48" s="10" t="s">
        <v>277</v>
      </c>
      <c r="H48" s="10" t="s">
        <v>92</v>
      </c>
      <c r="I48" s="10" t="s">
        <v>279</v>
      </c>
      <c r="J48" s="10" t="s">
        <v>447</v>
      </c>
      <c r="K48" s="10" t="s">
        <v>218</v>
      </c>
      <c r="L48" s="8" t="s">
        <v>106</v>
      </c>
      <c r="M48" s="24"/>
    </row>
    <row r="49" spans="2:13" x14ac:dyDescent="0.2">
      <c r="B49" s="15" t="s">
        <v>473</v>
      </c>
      <c r="C49" s="10"/>
      <c r="D49" s="10"/>
      <c r="E49" s="10"/>
      <c r="F49" s="10"/>
      <c r="G49" s="10"/>
      <c r="H49" s="10" t="s">
        <v>277</v>
      </c>
      <c r="I49" s="10" t="s">
        <v>279</v>
      </c>
      <c r="J49" s="10" t="s">
        <v>458</v>
      </c>
      <c r="K49" s="10" t="s">
        <v>218</v>
      </c>
      <c r="L49" s="8" t="s">
        <v>108</v>
      </c>
      <c r="M49" s="24"/>
    </row>
    <row r="50" spans="2:13" x14ac:dyDescent="0.2">
      <c r="B50" s="10" t="s">
        <v>474</v>
      </c>
      <c r="C50" s="10"/>
      <c r="D50" s="10"/>
      <c r="E50" s="10"/>
      <c r="F50" s="10"/>
      <c r="G50" s="10"/>
      <c r="H50" s="10"/>
      <c r="I50" s="10" t="s">
        <v>277</v>
      </c>
      <c r="J50" s="10" t="s">
        <v>279</v>
      </c>
      <c r="K50" s="10" t="s">
        <v>475</v>
      </c>
      <c r="L50" s="8" t="s">
        <v>110</v>
      </c>
      <c r="M50" s="23">
        <f>IF(SUM(M8,M9)&lt;&gt;0,SUM(M8,M9),"")</f>
        <v>1361123</v>
      </c>
    </row>
    <row r="51" spans="2:13" x14ac:dyDescent="0.2">
      <c r="B51" s="15" t="s">
        <v>476</v>
      </c>
      <c r="C51" s="10"/>
      <c r="D51" s="10"/>
      <c r="E51" s="10"/>
      <c r="F51" s="10"/>
      <c r="G51" s="10"/>
      <c r="H51" s="10" t="s">
        <v>277</v>
      </c>
      <c r="I51" s="10" t="s">
        <v>279</v>
      </c>
      <c r="J51" s="10" t="s">
        <v>269</v>
      </c>
      <c r="K51" s="10" t="s">
        <v>475</v>
      </c>
      <c r="L51" s="8" t="s">
        <v>112</v>
      </c>
      <c r="M51" s="24"/>
    </row>
    <row r="52" spans="2:13" x14ac:dyDescent="0.2">
      <c r="B52" s="15" t="s">
        <v>442</v>
      </c>
      <c r="C52" s="10"/>
      <c r="D52" s="10"/>
      <c r="E52" s="10"/>
      <c r="F52" s="10"/>
      <c r="G52" s="10"/>
      <c r="H52" s="10" t="s">
        <v>277</v>
      </c>
      <c r="I52" s="10" t="s">
        <v>279</v>
      </c>
      <c r="J52" s="10" t="s">
        <v>178</v>
      </c>
      <c r="K52" s="10" t="s">
        <v>475</v>
      </c>
      <c r="L52" s="8" t="s">
        <v>115</v>
      </c>
      <c r="M52" s="24"/>
    </row>
  </sheetData>
  <printOptions gridLines="1" gridLinesSet="0"/>
  <pageMargins left="0" right="0" top="0" bottom="0" header="0" footer="0"/>
  <pageSetup paperSize="9" fitToHeight="0" orientation="portrait"/>
  <headerFooter scaleWithDoc="0"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60">
    <tabColor indexed="23"/>
  </sheetPr>
  <dimension ref="A1:K71"/>
  <sheetViews>
    <sheetView workbookViewId="0">
      <pane xSplit="9" ySplit="13" topLeftCell="J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1162</v>
      </c>
      <c r="F1" s="12" t="s">
        <v>1734</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45" x14ac:dyDescent="0.25">
      <c r="J8" s="6" t="s">
        <v>1163</v>
      </c>
      <c r="K8" s="6"/>
    </row>
    <row r="9" spans="1:11" s="13" customFormat="1" ht="67.5" x14ac:dyDescent="0.25">
      <c r="J9" s="6"/>
      <c r="K9" s="6" t="s">
        <v>1164</v>
      </c>
    </row>
    <row r="10" spans="1:11" hidden="1" x14ac:dyDescent="0.2">
      <c r="J10" s="10"/>
      <c r="K10" s="10" t="s">
        <v>658</v>
      </c>
    </row>
    <row r="11" spans="1:11" hidden="1" x14ac:dyDescent="0.2">
      <c r="J11" s="10" t="s">
        <v>658</v>
      </c>
      <c r="K11" s="10" t="s">
        <v>1114</v>
      </c>
    </row>
    <row r="12" spans="1:11" hidden="1" x14ac:dyDescent="0.2">
      <c r="J12" s="10" t="s">
        <v>1114</v>
      </c>
      <c r="K12" s="10" t="s">
        <v>490</v>
      </c>
    </row>
    <row r="13" spans="1:11" x14ac:dyDescent="0.2">
      <c r="I13" s="7" t="s">
        <v>1732</v>
      </c>
      <c r="J13" s="8" t="s">
        <v>151</v>
      </c>
      <c r="K13" s="8" t="s">
        <v>909</v>
      </c>
    </row>
    <row r="14" spans="1:11" x14ac:dyDescent="0.2">
      <c r="B14" s="10" t="s">
        <v>1029</v>
      </c>
      <c r="C14" s="10"/>
      <c r="D14" s="10"/>
      <c r="E14" s="10" t="s">
        <v>1030</v>
      </c>
      <c r="F14" s="10" t="s">
        <v>10</v>
      </c>
      <c r="G14" s="10" t="s">
        <v>661</v>
      </c>
      <c r="H14" s="10" t="s">
        <v>293</v>
      </c>
      <c r="I14" s="8" t="s">
        <v>151</v>
      </c>
      <c r="J14" s="23" t="str">
        <f>IF(SUM(J15,J16,J22)&lt;&gt;0,SUM(J15,J16,J22),"")</f>
        <v/>
      </c>
      <c r="K14" s="23" t="str">
        <f>IF(SUM(K15,K16,K22)&lt;&gt;0,SUM(K15,K16,K22),"")</f>
        <v/>
      </c>
    </row>
    <row r="15" spans="1:11" x14ac:dyDescent="0.2">
      <c r="B15" s="15" t="s">
        <v>1031</v>
      </c>
      <c r="C15" s="10" t="s">
        <v>15</v>
      </c>
      <c r="D15" s="10" t="s">
        <v>10</v>
      </c>
      <c r="E15" s="10" t="s">
        <v>1032</v>
      </c>
      <c r="F15" s="10" t="s">
        <v>20</v>
      </c>
      <c r="G15" s="10" t="s">
        <v>661</v>
      </c>
      <c r="H15" s="10" t="s">
        <v>21</v>
      </c>
      <c r="I15" s="8" t="s">
        <v>478</v>
      </c>
      <c r="J15" s="24"/>
      <c r="K15" s="24"/>
    </row>
    <row r="16" spans="1:11" x14ac:dyDescent="0.2">
      <c r="B16" s="15" t="s">
        <v>33</v>
      </c>
      <c r="C16" s="10"/>
      <c r="D16" s="10"/>
      <c r="E16" s="10" t="s">
        <v>1030</v>
      </c>
      <c r="F16" s="10" t="s">
        <v>10</v>
      </c>
      <c r="G16" s="10" t="s">
        <v>661</v>
      </c>
      <c r="H16" s="10" t="s">
        <v>33</v>
      </c>
      <c r="I16" s="8" t="s">
        <v>2</v>
      </c>
      <c r="J16" s="23" t="str">
        <f>IF(SUM(J17:J21)&lt;&gt;0,SUM(J17:J21),"")</f>
        <v/>
      </c>
      <c r="K16" s="23" t="str">
        <f>IF(SUM(K17:K21)&lt;&gt;0,SUM(K17:K21),"")</f>
        <v/>
      </c>
    </row>
    <row r="17" spans="2:11" x14ac:dyDescent="0.2">
      <c r="B17" s="16" t="s">
        <v>19</v>
      </c>
      <c r="C17" s="10"/>
      <c r="D17" s="10" t="s">
        <v>1030</v>
      </c>
      <c r="E17" s="10" t="s">
        <v>10</v>
      </c>
      <c r="F17" s="10" t="s">
        <v>19</v>
      </c>
      <c r="G17" s="10" t="s">
        <v>661</v>
      </c>
      <c r="H17" s="10" t="s">
        <v>33</v>
      </c>
      <c r="I17" s="8" t="s">
        <v>7</v>
      </c>
      <c r="J17" s="24"/>
      <c r="K17" s="24"/>
    </row>
    <row r="18" spans="2:11" x14ac:dyDescent="0.2">
      <c r="B18" s="16" t="s">
        <v>484</v>
      </c>
      <c r="C18" s="10"/>
      <c r="D18" s="10" t="s">
        <v>1030</v>
      </c>
      <c r="E18" s="10" t="s">
        <v>10</v>
      </c>
      <c r="F18" s="10" t="s">
        <v>484</v>
      </c>
      <c r="G18" s="10" t="s">
        <v>661</v>
      </c>
      <c r="H18" s="10" t="s">
        <v>33</v>
      </c>
      <c r="I18" s="8" t="s">
        <v>22</v>
      </c>
      <c r="J18" s="24"/>
      <c r="K18" s="24"/>
    </row>
    <row r="19" spans="2:11" x14ac:dyDescent="0.2">
      <c r="B19" s="16" t="s">
        <v>24</v>
      </c>
      <c r="C19" s="10"/>
      <c r="D19" s="10" t="s">
        <v>1030</v>
      </c>
      <c r="E19" s="10" t="s">
        <v>10</v>
      </c>
      <c r="F19" s="10" t="s">
        <v>24</v>
      </c>
      <c r="G19" s="10" t="s">
        <v>661</v>
      </c>
      <c r="H19" s="10" t="s">
        <v>33</v>
      </c>
      <c r="I19" s="8" t="s">
        <v>25</v>
      </c>
      <c r="J19" s="24"/>
      <c r="K19" s="24"/>
    </row>
    <row r="20" spans="2:11" x14ac:dyDescent="0.2">
      <c r="B20" s="16" t="s">
        <v>485</v>
      </c>
      <c r="C20" s="10"/>
      <c r="D20" s="10" t="s">
        <v>1030</v>
      </c>
      <c r="E20" s="10" t="s">
        <v>10</v>
      </c>
      <c r="F20" s="10" t="s">
        <v>481</v>
      </c>
      <c r="G20" s="10" t="s">
        <v>661</v>
      </c>
      <c r="H20" s="10" t="s">
        <v>33</v>
      </c>
      <c r="I20" s="8" t="s">
        <v>28</v>
      </c>
      <c r="J20" s="24"/>
      <c r="K20" s="24"/>
    </row>
    <row r="21" spans="2:11" x14ac:dyDescent="0.2">
      <c r="B21" s="16" t="s">
        <v>483</v>
      </c>
      <c r="C21" s="10"/>
      <c r="D21" s="10" t="s">
        <v>1030</v>
      </c>
      <c r="E21" s="10" t="s">
        <v>10</v>
      </c>
      <c r="F21" s="10" t="s">
        <v>483</v>
      </c>
      <c r="G21" s="10" t="s">
        <v>661</v>
      </c>
      <c r="H21" s="10" t="s">
        <v>33</v>
      </c>
      <c r="I21" s="8" t="s">
        <v>30</v>
      </c>
      <c r="J21" s="24"/>
      <c r="K21" s="24"/>
    </row>
    <row r="22" spans="2:11" x14ac:dyDescent="0.2">
      <c r="B22" s="15" t="s">
        <v>21</v>
      </c>
      <c r="C22" s="10"/>
      <c r="D22" s="10"/>
      <c r="E22" s="10" t="s">
        <v>1033</v>
      </c>
      <c r="F22" s="10" t="s">
        <v>10</v>
      </c>
      <c r="G22" s="10" t="s">
        <v>661</v>
      </c>
      <c r="H22" s="10" t="s">
        <v>21</v>
      </c>
      <c r="I22" s="8" t="s">
        <v>32</v>
      </c>
      <c r="J22" s="23" t="str">
        <f>IF(SUM(J23:J27)+J30&lt;&gt;0,SUM(J23:J27)+J30,"")</f>
        <v/>
      </c>
      <c r="K22" s="23" t="str">
        <f>IF(SUM(K23:K27)+K30&lt;&gt;0,SUM(K23:K27)+K30,"")</f>
        <v/>
      </c>
    </row>
    <row r="23" spans="2:11" x14ac:dyDescent="0.2">
      <c r="B23" s="16" t="s">
        <v>19</v>
      </c>
      <c r="C23" s="10"/>
      <c r="D23" s="10" t="s">
        <v>1033</v>
      </c>
      <c r="E23" s="10" t="s">
        <v>10</v>
      </c>
      <c r="F23" s="10" t="s">
        <v>19</v>
      </c>
      <c r="G23" s="10" t="s">
        <v>661</v>
      </c>
      <c r="H23" s="10" t="s">
        <v>21</v>
      </c>
      <c r="I23" s="8" t="s">
        <v>34</v>
      </c>
      <c r="J23" s="24"/>
      <c r="K23" s="24"/>
    </row>
    <row r="24" spans="2:11" x14ac:dyDescent="0.2">
      <c r="B24" s="16" t="s">
        <v>484</v>
      </c>
      <c r="C24" s="10"/>
      <c r="D24" s="10" t="s">
        <v>1030</v>
      </c>
      <c r="E24" s="10" t="s">
        <v>10</v>
      </c>
      <c r="F24" s="10" t="s">
        <v>484</v>
      </c>
      <c r="G24" s="10" t="s">
        <v>661</v>
      </c>
      <c r="H24" s="10" t="s">
        <v>21</v>
      </c>
      <c r="I24" s="8" t="s">
        <v>35</v>
      </c>
      <c r="J24" s="24"/>
      <c r="K24" s="24"/>
    </row>
    <row r="25" spans="2:11" x14ac:dyDescent="0.2">
      <c r="B25" s="16" t="s">
        <v>24</v>
      </c>
      <c r="C25" s="10"/>
      <c r="D25" s="10" t="s">
        <v>1033</v>
      </c>
      <c r="E25" s="10" t="s">
        <v>10</v>
      </c>
      <c r="F25" s="10" t="s">
        <v>24</v>
      </c>
      <c r="G25" s="10" t="s">
        <v>661</v>
      </c>
      <c r="H25" s="10" t="s">
        <v>21</v>
      </c>
      <c r="I25" s="8" t="s">
        <v>49</v>
      </c>
      <c r="J25" s="24"/>
      <c r="K25" s="24"/>
    </row>
    <row r="26" spans="2:11" x14ac:dyDescent="0.2">
      <c r="B26" s="16" t="s">
        <v>485</v>
      </c>
      <c r="C26" s="10"/>
      <c r="D26" s="10" t="s">
        <v>1030</v>
      </c>
      <c r="E26" s="10" t="s">
        <v>10</v>
      </c>
      <c r="F26" s="10" t="s">
        <v>481</v>
      </c>
      <c r="G26" s="10" t="s">
        <v>661</v>
      </c>
      <c r="H26" s="10" t="s">
        <v>21</v>
      </c>
      <c r="I26" s="8" t="s">
        <v>50</v>
      </c>
      <c r="J26" s="24"/>
      <c r="K26" s="24"/>
    </row>
    <row r="27" spans="2:11" x14ac:dyDescent="0.2">
      <c r="B27" s="16" t="s">
        <v>483</v>
      </c>
      <c r="C27" s="10"/>
      <c r="D27" s="10" t="s">
        <v>1030</v>
      </c>
      <c r="E27" s="10" t="s">
        <v>10</v>
      </c>
      <c r="F27" s="10" t="s">
        <v>483</v>
      </c>
      <c r="G27" s="10" t="s">
        <v>661</v>
      </c>
      <c r="H27" s="10" t="s">
        <v>21</v>
      </c>
      <c r="I27" s="8" t="s">
        <v>51</v>
      </c>
      <c r="J27" s="24"/>
      <c r="K27" s="24"/>
    </row>
    <row r="28" spans="2:11" x14ac:dyDescent="0.2">
      <c r="B28" s="18" t="s">
        <v>508</v>
      </c>
      <c r="C28" s="10" t="s">
        <v>1030</v>
      </c>
      <c r="D28" s="10" t="s">
        <v>10</v>
      </c>
      <c r="E28" s="10" t="s">
        <v>483</v>
      </c>
      <c r="F28" s="10" t="s">
        <v>509</v>
      </c>
      <c r="G28" s="10" t="s">
        <v>661</v>
      </c>
      <c r="H28" s="10" t="s">
        <v>21</v>
      </c>
      <c r="I28" s="8" t="s">
        <v>52</v>
      </c>
      <c r="J28" s="24"/>
      <c r="K28" s="24"/>
    </row>
    <row r="29" spans="2:11" x14ac:dyDescent="0.2">
      <c r="B29" s="18" t="s">
        <v>1034</v>
      </c>
      <c r="C29" s="10"/>
      <c r="D29" s="10" t="s">
        <v>1030</v>
      </c>
      <c r="E29" s="10" t="s">
        <v>10</v>
      </c>
      <c r="F29" s="10" t="s">
        <v>483</v>
      </c>
      <c r="G29" s="10" t="s">
        <v>1077</v>
      </c>
      <c r="H29" s="10" t="s">
        <v>21</v>
      </c>
      <c r="I29" s="8" t="s">
        <v>141</v>
      </c>
      <c r="J29" s="24"/>
      <c r="K29" s="24"/>
    </row>
    <row r="30" spans="2:11" x14ac:dyDescent="0.2">
      <c r="B30" s="16" t="s">
        <v>486</v>
      </c>
      <c r="C30" s="10"/>
      <c r="D30" s="10" t="s">
        <v>1030</v>
      </c>
      <c r="E30" s="10" t="s">
        <v>10</v>
      </c>
      <c r="F30" s="10" t="s">
        <v>486</v>
      </c>
      <c r="G30" s="10" t="s">
        <v>661</v>
      </c>
      <c r="H30" s="10" t="s">
        <v>21</v>
      </c>
      <c r="I30" s="8" t="s">
        <v>143</v>
      </c>
      <c r="J30" s="24"/>
      <c r="K30" s="24"/>
    </row>
    <row r="31" spans="2:11" x14ac:dyDescent="0.2">
      <c r="B31" s="18" t="s">
        <v>1035</v>
      </c>
      <c r="C31" s="10"/>
      <c r="D31" s="10" t="s">
        <v>1030</v>
      </c>
      <c r="E31" s="10" t="s">
        <v>10</v>
      </c>
      <c r="F31" s="10" t="s">
        <v>486</v>
      </c>
      <c r="G31" s="10" t="s">
        <v>1078</v>
      </c>
      <c r="H31" s="10" t="s">
        <v>21</v>
      </c>
      <c r="I31" s="8" t="s">
        <v>144</v>
      </c>
      <c r="J31" s="24"/>
      <c r="K31" s="24"/>
    </row>
    <row r="32" spans="2:11" x14ac:dyDescent="0.2">
      <c r="B32" s="18" t="s">
        <v>542</v>
      </c>
      <c r="C32" s="10" t="s">
        <v>1030</v>
      </c>
      <c r="D32" s="10" t="s">
        <v>10</v>
      </c>
      <c r="E32" s="10" t="s">
        <v>486</v>
      </c>
      <c r="F32" s="10" t="s">
        <v>661</v>
      </c>
      <c r="G32" s="10" t="s">
        <v>21</v>
      </c>
      <c r="H32" s="10" t="s">
        <v>543</v>
      </c>
      <c r="I32" s="8" t="s">
        <v>146</v>
      </c>
      <c r="J32" s="24"/>
      <c r="K32" s="24"/>
    </row>
    <row r="33" spans="2:11" x14ac:dyDescent="0.2">
      <c r="B33" s="10" t="s">
        <v>1036</v>
      </c>
      <c r="C33" s="10"/>
      <c r="D33" s="10"/>
      <c r="E33" s="10" t="s">
        <v>1037</v>
      </c>
      <c r="F33" s="10" t="s">
        <v>10</v>
      </c>
      <c r="G33" s="10" t="s">
        <v>661</v>
      </c>
      <c r="H33" s="10" t="s">
        <v>293</v>
      </c>
      <c r="I33" s="8" t="s">
        <v>236</v>
      </c>
      <c r="J33" s="23" t="str">
        <f>IF(SUM(J34,J40)&lt;&gt;0,SUM(J34,J40),"")</f>
        <v/>
      </c>
      <c r="K33" s="23" t="str">
        <f>IF(SUM(K34,K40)&lt;&gt;0,SUM(K34,K40),"")</f>
        <v/>
      </c>
    </row>
    <row r="34" spans="2:11" x14ac:dyDescent="0.2">
      <c r="B34" s="15" t="s">
        <v>33</v>
      </c>
      <c r="C34" s="10"/>
      <c r="D34" s="10"/>
      <c r="E34" s="10" t="s">
        <v>1037</v>
      </c>
      <c r="F34" s="10" t="s">
        <v>10</v>
      </c>
      <c r="G34" s="10" t="s">
        <v>661</v>
      </c>
      <c r="H34" s="10" t="s">
        <v>33</v>
      </c>
      <c r="I34" s="8" t="s">
        <v>69</v>
      </c>
      <c r="J34" s="23" t="str">
        <f>IF(SUM(J35:J39)&lt;&gt;0,SUM(J35:J39),"")</f>
        <v/>
      </c>
      <c r="K34" s="23" t="str">
        <f>IF(SUM(K35:K39)&lt;&gt;0,SUM(K35:K39),"")</f>
        <v/>
      </c>
    </row>
    <row r="35" spans="2:11" x14ac:dyDescent="0.2">
      <c r="B35" s="16" t="s">
        <v>19</v>
      </c>
      <c r="C35" s="10"/>
      <c r="D35" s="10" t="s">
        <v>1037</v>
      </c>
      <c r="E35" s="10" t="s">
        <v>10</v>
      </c>
      <c r="F35" s="10" t="s">
        <v>19</v>
      </c>
      <c r="G35" s="10" t="s">
        <v>661</v>
      </c>
      <c r="H35" s="10" t="s">
        <v>33</v>
      </c>
      <c r="I35" s="8" t="s">
        <v>70</v>
      </c>
      <c r="J35" s="24"/>
      <c r="K35" s="24"/>
    </row>
    <row r="36" spans="2:11" x14ac:dyDescent="0.2">
      <c r="B36" s="16" t="s">
        <v>484</v>
      </c>
      <c r="C36" s="10"/>
      <c r="D36" s="10" t="s">
        <v>1037</v>
      </c>
      <c r="E36" s="10" t="s">
        <v>10</v>
      </c>
      <c r="F36" s="10" t="s">
        <v>484</v>
      </c>
      <c r="G36" s="10" t="s">
        <v>661</v>
      </c>
      <c r="H36" s="10" t="s">
        <v>33</v>
      </c>
      <c r="I36" s="8" t="s">
        <v>71</v>
      </c>
      <c r="J36" s="24"/>
      <c r="K36" s="24"/>
    </row>
    <row r="37" spans="2:11" x14ac:dyDescent="0.2">
      <c r="B37" s="16" t="s">
        <v>24</v>
      </c>
      <c r="C37" s="10"/>
      <c r="D37" s="10" t="s">
        <v>1037</v>
      </c>
      <c r="E37" s="10" t="s">
        <v>10</v>
      </c>
      <c r="F37" s="10" t="s">
        <v>24</v>
      </c>
      <c r="G37" s="10" t="s">
        <v>661</v>
      </c>
      <c r="H37" s="10" t="s">
        <v>33</v>
      </c>
      <c r="I37" s="8" t="s">
        <v>908</v>
      </c>
      <c r="J37" s="24"/>
      <c r="K37" s="24"/>
    </row>
    <row r="38" spans="2:11" x14ac:dyDescent="0.2">
      <c r="B38" s="16" t="s">
        <v>485</v>
      </c>
      <c r="C38" s="10"/>
      <c r="D38" s="10" t="s">
        <v>1037</v>
      </c>
      <c r="E38" s="10" t="s">
        <v>10</v>
      </c>
      <c r="F38" s="10" t="s">
        <v>481</v>
      </c>
      <c r="G38" s="10" t="s">
        <v>661</v>
      </c>
      <c r="H38" s="10" t="s">
        <v>33</v>
      </c>
      <c r="I38" s="8" t="s">
        <v>909</v>
      </c>
      <c r="J38" s="24"/>
      <c r="K38" s="24"/>
    </row>
    <row r="39" spans="2:11" x14ac:dyDescent="0.2">
      <c r="B39" s="16" t="s">
        <v>483</v>
      </c>
      <c r="C39" s="10"/>
      <c r="D39" s="10" t="s">
        <v>1037</v>
      </c>
      <c r="E39" s="10" t="s">
        <v>10</v>
      </c>
      <c r="F39" s="10" t="s">
        <v>483</v>
      </c>
      <c r="G39" s="10" t="s">
        <v>661</v>
      </c>
      <c r="H39" s="10" t="s">
        <v>33</v>
      </c>
      <c r="I39" s="8" t="s">
        <v>910</v>
      </c>
      <c r="J39" s="24"/>
      <c r="K39" s="24"/>
    </row>
    <row r="40" spans="2:11" x14ac:dyDescent="0.2">
      <c r="B40" s="15" t="s">
        <v>21</v>
      </c>
      <c r="C40" s="10"/>
      <c r="D40" s="10"/>
      <c r="E40" s="10" t="s">
        <v>1037</v>
      </c>
      <c r="F40" s="10" t="s">
        <v>10</v>
      </c>
      <c r="G40" s="10" t="s">
        <v>661</v>
      </c>
      <c r="H40" s="10" t="s">
        <v>21</v>
      </c>
      <c r="I40" s="8" t="s">
        <v>317</v>
      </c>
      <c r="J40" s="23" t="str">
        <f>IF(SUM(J41:J45)+J48&lt;&gt;0,SUM(J41:J45)+J48,"")</f>
        <v/>
      </c>
      <c r="K40" s="23" t="str">
        <f>IF(SUM(K41:K45)+K48&lt;&gt;0,SUM(K41:K45)+K48,"")</f>
        <v/>
      </c>
    </row>
    <row r="41" spans="2:11" x14ac:dyDescent="0.2">
      <c r="B41" s="16" t="s">
        <v>19</v>
      </c>
      <c r="C41" s="10"/>
      <c r="D41" s="10" t="s">
        <v>1037</v>
      </c>
      <c r="E41" s="10" t="s">
        <v>10</v>
      </c>
      <c r="F41" s="10" t="s">
        <v>19</v>
      </c>
      <c r="G41" s="10" t="s">
        <v>661</v>
      </c>
      <c r="H41" s="10" t="s">
        <v>21</v>
      </c>
      <c r="I41" s="8" t="s">
        <v>320</v>
      </c>
      <c r="J41" s="24"/>
      <c r="K41" s="24"/>
    </row>
    <row r="42" spans="2:11" x14ac:dyDescent="0.2">
      <c r="B42" s="16" t="s">
        <v>484</v>
      </c>
      <c r="C42" s="10"/>
      <c r="D42" s="10" t="s">
        <v>1037</v>
      </c>
      <c r="E42" s="10" t="s">
        <v>10</v>
      </c>
      <c r="F42" s="10" t="s">
        <v>484</v>
      </c>
      <c r="G42" s="10" t="s">
        <v>661</v>
      </c>
      <c r="H42" s="10" t="s">
        <v>21</v>
      </c>
      <c r="I42" s="8" t="s">
        <v>1038</v>
      </c>
      <c r="J42" s="24"/>
      <c r="K42" s="24"/>
    </row>
    <row r="43" spans="2:11" x14ac:dyDescent="0.2">
      <c r="B43" s="16" t="s">
        <v>24</v>
      </c>
      <c r="C43" s="10"/>
      <c r="D43" s="10" t="s">
        <v>1037</v>
      </c>
      <c r="E43" s="10" t="s">
        <v>10</v>
      </c>
      <c r="F43" s="10" t="s">
        <v>24</v>
      </c>
      <c r="G43" s="10" t="s">
        <v>661</v>
      </c>
      <c r="H43" s="10" t="s">
        <v>21</v>
      </c>
      <c r="I43" s="8" t="s">
        <v>1039</v>
      </c>
      <c r="J43" s="24"/>
      <c r="K43" s="24"/>
    </row>
    <row r="44" spans="2:11" x14ac:dyDescent="0.2">
      <c r="B44" s="16" t="s">
        <v>485</v>
      </c>
      <c r="C44" s="10"/>
      <c r="D44" s="10" t="s">
        <v>1037</v>
      </c>
      <c r="E44" s="10" t="s">
        <v>10</v>
      </c>
      <c r="F44" s="10" t="s">
        <v>481</v>
      </c>
      <c r="G44" s="10" t="s">
        <v>661</v>
      </c>
      <c r="H44" s="10" t="s">
        <v>21</v>
      </c>
      <c r="I44" s="8" t="s">
        <v>697</v>
      </c>
      <c r="J44" s="24"/>
      <c r="K44" s="24"/>
    </row>
    <row r="45" spans="2:11" x14ac:dyDescent="0.2">
      <c r="B45" s="16" t="s">
        <v>483</v>
      </c>
      <c r="C45" s="10"/>
      <c r="D45" s="10" t="s">
        <v>1037</v>
      </c>
      <c r="E45" s="10" t="s">
        <v>10</v>
      </c>
      <c r="F45" s="10" t="s">
        <v>483</v>
      </c>
      <c r="G45" s="10" t="s">
        <v>661</v>
      </c>
      <c r="H45" s="10" t="s">
        <v>21</v>
      </c>
      <c r="I45" s="8" t="s">
        <v>1040</v>
      </c>
      <c r="J45" s="24"/>
      <c r="K45" s="24"/>
    </row>
    <row r="46" spans="2:11" x14ac:dyDescent="0.2">
      <c r="B46" s="18" t="s">
        <v>508</v>
      </c>
      <c r="C46" s="10" t="s">
        <v>1037</v>
      </c>
      <c r="D46" s="10" t="s">
        <v>10</v>
      </c>
      <c r="E46" s="10" t="s">
        <v>483</v>
      </c>
      <c r="F46" s="10" t="s">
        <v>509</v>
      </c>
      <c r="G46" s="10" t="s">
        <v>661</v>
      </c>
      <c r="H46" s="10" t="s">
        <v>21</v>
      </c>
      <c r="I46" s="8" t="s">
        <v>1041</v>
      </c>
      <c r="J46" s="24"/>
      <c r="K46" s="24"/>
    </row>
    <row r="47" spans="2:11" x14ac:dyDescent="0.2">
      <c r="B47" s="18" t="s">
        <v>1034</v>
      </c>
      <c r="C47" s="10"/>
      <c r="D47" s="10" t="s">
        <v>1037</v>
      </c>
      <c r="E47" s="10" t="s">
        <v>10</v>
      </c>
      <c r="F47" s="10" t="s">
        <v>483</v>
      </c>
      <c r="G47" s="10" t="s">
        <v>1077</v>
      </c>
      <c r="H47" s="10" t="s">
        <v>21</v>
      </c>
      <c r="I47" s="8" t="s">
        <v>1042</v>
      </c>
      <c r="J47" s="24"/>
      <c r="K47" s="24"/>
    </row>
    <row r="48" spans="2:11" x14ac:dyDescent="0.2">
      <c r="B48" s="16" t="s">
        <v>486</v>
      </c>
      <c r="C48" s="10"/>
      <c r="D48" s="10" t="s">
        <v>1037</v>
      </c>
      <c r="E48" s="10" t="s">
        <v>10</v>
      </c>
      <c r="F48" s="10" t="s">
        <v>486</v>
      </c>
      <c r="G48" s="10" t="s">
        <v>661</v>
      </c>
      <c r="H48" s="10" t="s">
        <v>21</v>
      </c>
      <c r="I48" s="8" t="s">
        <v>1043</v>
      </c>
      <c r="J48" s="24"/>
      <c r="K48" s="24"/>
    </row>
    <row r="49" spans="2:11" x14ac:dyDescent="0.2">
      <c r="B49" s="18" t="s">
        <v>1035</v>
      </c>
      <c r="C49" s="10"/>
      <c r="D49" s="10" t="s">
        <v>1037</v>
      </c>
      <c r="E49" s="10" t="s">
        <v>10</v>
      </c>
      <c r="F49" s="10" t="s">
        <v>486</v>
      </c>
      <c r="G49" s="10" t="s">
        <v>1078</v>
      </c>
      <c r="H49" s="10" t="s">
        <v>21</v>
      </c>
      <c r="I49" s="8" t="s">
        <v>1044</v>
      </c>
      <c r="J49" s="24"/>
      <c r="K49" s="24"/>
    </row>
    <row r="50" spans="2:11" x14ac:dyDescent="0.2">
      <c r="B50" s="18" t="s">
        <v>542</v>
      </c>
      <c r="C50" s="10" t="s">
        <v>1037</v>
      </c>
      <c r="D50" s="10" t="s">
        <v>10</v>
      </c>
      <c r="E50" s="10" t="s">
        <v>486</v>
      </c>
      <c r="F50" s="10" t="s">
        <v>661</v>
      </c>
      <c r="G50" s="10" t="s">
        <v>21</v>
      </c>
      <c r="H50" s="10" t="s">
        <v>543</v>
      </c>
      <c r="I50" s="8" t="s">
        <v>1045</v>
      </c>
      <c r="J50" s="24"/>
      <c r="K50" s="24"/>
    </row>
    <row r="51" spans="2:11" x14ac:dyDescent="0.2">
      <c r="B51" s="10" t="s">
        <v>1046</v>
      </c>
      <c r="C51" s="10"/>
      <c r="D51" s="10"/>
      <c r="E51" s="10" t="s">
        <v>1047</v>
      </c>
      <c r="F51" s="10" t="s">
        <v>10</v>
      </c>
      <c r="G51" s="10" t="s">
        <v>661</v>
      </c>
      <c r="H51" s="10" t="s">
        <v>293</v>
      </c>
      <c r="I51" s="8" t="s">
        <v>73</v>
      </c>
      <c r="J51" s="23" t="str">
        <f>IF(SUM(J52,J58)&lt;&gt;0,SUM(J52,J58),"")</f>
        <v/>
      </c>
      <c r="K51" s="23" t="str">
        <f>IF(SUM(K52,K58)&lt;&gt;0,SUM(K52,K58),"")</f>
        <v/>
      </c>
    </row>
    <row r="52" spans="2:11" x14ac:dyDescent="0.2">
      <c r="B52" s="15" t="s">
        <v>33</v>
      </c>
      <c r="C52" s="10"/>
      <c r="D52" s="10"/>
      <c r="E52" s="10" t="s">
        <v>1047</v>
      </c>
      <c r="F52" s="10" t="s">
        <v>10</v>
      </c>
      <c r="G52" s="10" t="s">
        <v>661</v>
      </c>
      <c r="H52" s="10" t="s">
        <v>33</v>
      </c>
      <c r="I52" s="8" t="s">
        <v>1048</v>
      </c>
      <c r="J52" s="23" t="str">
        <f>IF(SUM(J53:J57)&lt;&gt;0,SUM(J53:J57),"")</f>
        <v/>
      </c>
      <c r="K52" s="23" t="str">
        <f>IF(SUM(K53:K57)&lt;&gt;0,SUM(K53:K57),"")</f>
        <v/>
      </c>
    </row>
    <row r="53" spans="2:11" x14ac:dyDescent="0.2">
      <c r="B53" s="16" t="s">
        <v>19</v>
      </c>
      <c r="C53" s="10"/>
      <c r="D53" s="10" t="s">
        <v>1047</v>
      </c>
      <c r="E53" s="10" t="s">
        <v>10</v>
      </c>
      <c r="F53" s="10" t="s">
        <v>19</v>
      </c>
      <c r="G53" s="10" t="s">
        <v>661</v>
      </c>
      <c r="H53" s="10" t="s">
        <v>33</v>
      </c>
      <c r="I53" s="8" t="s">
        <v>1049</v>
      </c>
      <c r="J53" s="24"/>
      <c r="K53" s="24"/>
    </row>
    <row r="54" spans="2:11" x14ac:dyDescent="0.2">
      <c r="B54" s="16" t="s">
        <v>484</v>
      </c>
      <c r="C54" s="10"/>
      <c r="D54" s="10" t="s">
        <v>1047</v>
      </c>
      <c r="E54" s="10" t="s">
        <v>10</v>
      </c>
      <c r="F54" s="10" t="s">
        <v>484</v>
      </c>
      <c r="G54" s="10" t="s">
        <v>661</v>
      </c>
      <c r="H54" s="10" t="s">
        <v>33</v>
      </c>
      <c r="I54" s="8" t="s">
        <v>1050</v>
      </c>
      <c r="J54" s="24"/>
      <c r="K54" s="24"/>
    </row>
    <row r="55" spans="2:11" x14ac:dyDescent="0.2">
      <c r="B55" s="16" t="s">
        <v>24</v>
      </c>
      <c r="C55" s="10"/>
      <c r="D55" s="10" t="s">
        <v>1047</v>
      </c>
      <c r="E55" s="10" t="s">
        <v>10</v>
      </c>
      <c r="F55" s="10" t="s">
        <v>24</v>
      </c>
      <c r="G55" s="10" t="s">
        <v>661</v>
      </c>
      <c r="H55" s="10" t="s">
        <v>33</v>
      </c>
      <c r="I55" s="8" t="s">
        <v>1051</v>
      </c>
      <c r="J55" s="24"/>
      <c r="K55" s="24"/>
    </row>
    <row r="56" spans="2:11" x14ac:dyDescent="0.2">
      <c r="B56" s="16" t="s">
        <v>485</v>
      </c>
      <c r="C56" s="10"/>
      <c r="D56" s="10" t="s">
        <v>1047</v>
      </c>
      <c r="E56" s="10" t="s">
        <v>10</v>
      </c>
      <c r="F56" s="10" t="s">
        <v>481</v>
      </c>
      <c r="G56" s="10" t="s">
        <v>661</v>
      </c>
      <c r="H56" s="10" t="s">
        <v>33</v>
      </c>
      <c r="I56" s="8" t="s">
        <v>258</v>
      </c>
      <c r="J56" s="24"/>
      <c r="K56" s="24"/>
    </row>
    <row r="57" spans="2:11" x14ac:dyDescent="0.2">
      <c r="B57" s="16" t="s">
        <v>483</v>
      </c>
      <c r="C57" s="10"/>
      <c r="D57" s="10" t="s">
        <v>1047</v>
      </c>
      <c r="E57" s="10" t="s">
        <v>10</v>
      </c>
      <c r="F57" s="10" t="s">
        <v>483</v>
      </c>
      <c r="G57" s="10" t="s">
        <v>661</v>
      </c>
      <c r="H57" s="10" t="s">
        <v>33</v>
      </c>
      <c r="I57" s="8" t="s">
        <v>1052</v>
      </c>
      <c r="J57" s="24"/>
      <c r="K57" s="24"/>
    </row>
    <row r="58" spans="2:11" x14ac:dyDescent="0.2">
      <c r="B58" s="15" t="s">
        <v>21</v>
      </c>
      <c r="C58" s="10"/>
      <c r="D58" s="10"/>
      <c r="E58" s="10" t="s">
        <v>1047</v>
      </c>
      <c r="F58" s="10" t="s">
        <v>10</v>
      </c>
      <c r="G58" s="10" t="s">
        <v>661</v>
      </c>
      <c r="H58" s="10" t="s">
        <v>21</v>
      </c>
      <c r="I58" s="8" t="s">
        <v>1053</v>
      </c>
      <c r="J58" s="23" t="str">
        <f>IF(SUM(J59:J63)+J66&lt;&gt;0,SUM(J59:J63)+J66,"")</f>
        <v/>
      </c>
      <c r="K58" s="23" t="str">
        <f>IF(SUM(K59:K63)+K66&lt;&gt;0,SUM(K59:K63)+K66,"")</f>
        <v/>
      </c>
    </row>
    <row r="59" spans="2:11" x14ac:dyDescent="0.2">
      <c r="B59" s="16" t="s">
        <v>19</v>
      </c>
      <c r="C59" s="10"/>
      <c r="D59" s="10" t="s">
        <v>1047</v>
      </c>
      <c r="E59" s="10" t="s">
        <v>10</v>
      </c>
      <c r="F59" s="10" t="s">
        <v>19</v>
      </c>
      <c r="G59" s="10" t="s">
        <v>661</v>
      </c>
      <c r="H59" s="10" t="s">
        <v>21</v>
      </c>
      <c r="I59" s="8" t="s">
        <v>1054</v>
      </c>
      <c r="J59" s="24"/>
      <c r="K59" s="24"/>
    </row>
    <row r="60" spans="2:11" x14ac:dyDescent="0.2">
      <c r="B60" s="16" t="s">
        <v>484</v>
      </c>
      <c r="C60" s="10"/>
      <c r="D60" s="10" t="s">
        <v>1047</v>
      </c>
      <c r="E60" s="10" t="s">
        <v>10</v>
      </c>
      <c r="F60" s="10" t="s">
        <v>484</v>
      </c>
      <c r="G60" s="10" t="s">
        <v>661</v>
      </c>
      <c r="H60" s="10" t="s">
        <v>21</v>
      </c>
      <c r="I60" s="8" t="s">
        <v>1055</v>
      </c>
      <c r="J60" s="24"/>
      <c r="K60" s="24"/>
    </row>
    <row r="61" spans="2:11" x14ac:dyDescent="0.2">
      <c r="B61" s="16" t="s">
        <v>24</v>
      </c>
      <c r="C61" s="10"/>
      <c r="D61" s="10" t="s">
        <v>1047</v>
      </c>
      <c r="E61" s="10" t="s">
        <v>10</v>
      </c>
      <c r="F61" s="10" t="s">
        <v>24</v>
      </c>
      <c r="G61" s="10" t="s">
        <v>661</v>
      </c>
      <c r="H61" s="10" t="s">
        <v>21</v>
      </c>
      <c r="I61" s="8" t="s">
        <v>1056</v>
      </c>
      <c r="J61" s="24"/>
      <c r="K61" s="24"/>
    </row>
    <row r="62" spans="2:11" x14ac:dyDescent="0.2">
      <c r="B62" s="16" t="s">
        <v>485</v>
      </c>
      <c r="C62" s="10"/>
      <c r="D62" s="10" t="s">
        <v>1047</v>
      </c>
      <c r="E62" s="10" t="s">
        <v>10</v>
      </c>
      <c r="F62" s="10" t="s">
        <v>481</v>
      </c>
      <c r="G62" s="10" t="s">
        <v>661</v>
      </c>
      <c r="H62" s="10" t="s">
        <v>21</v>
      </c>
      <c r="I62" s="8" t="s">
        <v>1057</v>
      </c>
      <c r="J62" s="24"/>
      <c r="K62" s="24"/>
    </row>
    <row r="63" spans="2:11" x14ac:dyDescent="0.2">
      <c r="B63" s="16" t="s">
        <v>483</v>
      </c>
      <c r="C63" s="10"/>
      <c r="D63" s="10" t="s">
        <v>1047</v>
      </c>
      <c r="E63" s="10" t="s">
        <v>10</v>
      </c>
      <c r="F63" s="10" t="s">
        <v>483</v>
      </c>
      <c r="G63" s="10" t="s">
        <v>661</v>
      </c>
      <c r="H63" s="10" t="s">
        <v>21</v>
      </c>
      <c r="I63" s="8" t="s">
        <v>1058</v>
      </c>
      <c r="J63" s="24"/>
      <c r="K63" s="24"/>
    </row>
    <row r="64" spans="2:11" x14ac:dyDescent="0.2">
      <c r="B64" s="18" t="s">
        <v>508</v>
      </c>
      <c r="C64" s="10" t="s">
        <v>1047</v>
      </c>
      <c r="D64" s="10" t="s">
        <v>10</v>
      </c>
      <c r="E64" s="10" t="s">
        <v>483</v>
      </c>
      <c r="F64" s="10" t="s">
        <v>509</v>
      </c>
      <c r="G64" s="10" t="s">
        <v>661</v>
      </c>
      <c r="H64" s="10" t="s">
        <v>21</v>
      </c>
      <c r="I64" s="8" t="s">
        <v>1059</v>
      </c>
      <c r="J64" s="24"/>
      <c r="K64" s="24"/>
    </row>
    <row r="65" spans="2:11" x14ac:dyDescent="0.2">
      <c r="B65" s="18" t="s">
        <v>1034</v>
      </c>
      <c r="C65" s="10"/>
      <c r="D65" s="10" t="s">
        <v>1047</v>
      </c>
      <c r="E65" s="10" t="s">
        <v>10</v>
      </c>
      <c r="F65" s="10" t="s">
        <v>483</v>
      </c>
      <c r="G65" s="10" t="s">
        <v>1077</v>
      </c>
      <c r="H65" s="10" t="s">
        <v>21</v>
      </c>
      <c r="I65" s="8" t="s">
        <v>1060</v>
      </c>
      <c r="J65" s="24"/>
      <c r="K65" s="24"/>
    </row>
    <row r="66" spans="2:11" x14ac:dyDescent="0.2">
      <c r="B66" s="16" t="s">
        <v>486</v>
      </c>
      <c r="C66" s="10"/>
      <c r="D66" s="10" t="s">
        <v>1047</v>
      </c>
      <c r="E66" s="10" t="s">
        <v>10</v>
      </c>
      <c r="F66" s="10" t="s">
        <v>486</v>
      </c>
      <c r="G66" s="10" t="s">
        <v>661</v>
      </c>
      <c r="H66" s="10" t="s">
        <v>21</v>
      </c>
      <c r="I66" s="8" t="s">
        <v>1061</v>
      </c>
      <c r="J66" s="24"/>
      <c r="K66" s="24"/>
    </row>
    <row r="67" spans="2:11" x14ac:dyDescent="0.2">
      <c r="B67" s="18" t="s">
        <v>1035</v>
      </c>
      <c r="C67" s="10"/>
      <c r="D67" s="10" t="s">
        <v>1047</v>
      </c>
      <c r="E67" s="10" t="s">
        <v>10</v>
      </c>
      <c r="F67" s="10" t="s">
        <v>486</v>
      </c>
      <c r="G67" s="10" t="s">
        <v>1078</v>
      </c>
      <c r="H67" s="10" t="s">
        <v>21</v>
      </c>
      <c r="I67" s="8" t="s">
        <v>1062</v>
      </c>
      <c r="J67" s="24"/>
      <c r="K67" s="24"/>
    </row>
    <row r="68" spans="2:11" x14ac:dyDescent="0.2">
      <c r="B68" s="18" t="s">
        <v>542</v>
      </c>
      <c r="C68" s="10" t="s">
        <v>1047</v>
      </c>
      <c r="D68" s="10" t="s">
        <v>10</v>
      </c>
      <c r="E68" s="10" t="s">
        <v>486</v>
      </c>
      <c r="F68" s="10" t="s">
        <v>661</v>
      </c>
      <c r="G68" s="10" t="s">
        <v>21</v>
      </c>
      <c r="H68" s="10" t="s">
        <v>543</v>
      </c>
      <c r="I68" s="8" t="s">
        <v>1063</v>
      </c>
      <c r="J68" s="24"/>
      <c r="K68" s="24"/>
    </row>
    <row r="69" spans="2:11" x14ac:dyDescent="0.2">
      <c r="B69" s="10" t="s">
        <v>1064</v>
      </c>
      <c r="C69" s="10"/>
      <c r="D69" s="10"/>
      <c r="E69" s="10" t="s">
        <v>522</v>
      </c>
      <c r="F69" s="10" t="s">
        <v>10</v>
      </c>
      <c r="G69" s="10" t="s">
        <v>661</v>
      </c>
      <c r="H69" s="10" t="s">
        <v>293</v>
      </c>
      <c r="I69" s="8" t="s">
        <v>108</v>
      </c>
      <c r="J69" s="23" t="str">
        <f>IF(SUM(J14,J33,J51)&lt;&gt;0,SUM(J14,J33,J51),"")</f>
        <v/>
      </c>
      <c r="K69" s="23" t="str">
        <f>IF(SUM(K14,K33,K51)&lt;&gt;0,SUM(K14,K33,K51),"")</f>
        <v/>
      </c>
    </row>
    <row r="70" spans="2:11" x14ac:dyDescent="0.2">
      <c r="B70" s="10" t="s">
        <v>1065</v>
      </c>
      <c r="C70" s="10"/>
      <c r="D70" s="10"/>
      <c r="E70" s="10" t="s">
        <v>117</v>
      </c>
      <c r="F70" s="10" t="s">
        <v>10</v>
      </c>
      <c r="G70" s="10" t="s">
        <v>661</v>
      </c>
      <c r="H70" s="10" t="s">
        <v>293</v>
      </c>
      <c r="I70" s="8" t="s">
        <v>998</v>
      </c>
      <c r="J70" s="24"/>
      <c r="K70" s="24"/>
    </row>
    <row r="71" spans="2:11" x14ac:dyDescent="0.2">
      <c r="B71" s="10" t="s">
        <v>653</v>
      </c>
      <c r="C71" s="10"/>
      <c r="D71" s="10"/>
      <c r="E71" s="10"/>
      <c r="F71" s="10" t="s">
        <v>649</v>
      </c>
      <c r="G71" s="10" t="s">
        <v>661</v>
      </c>
      <c r="H71" s="10" t="s">
        <v>653</v>
      </c>
      <c r="I71" s="8" t="s">
        <v>110</v>
      </c>
      <c r="J71" s="24"/>
      <c r="K71" s="24"/>
    </row>
  </sheetData>
  <printOptions gridLines="1" gridLinesSet="0"/>
  <pageMargins left="0" right="0" top="0" bottom="0" header="0" footer="0"/>
  <pageSetup paperSize="9" fitToHeight="0" orientation="portrait"/>
  <headerFooter scaleWithDoc="0"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61">
    <tabColor indexed="23"/>
  </sheetPr>
  <dimension ref="A1:R15"/>
  <sheetViews>
    <sheetView workbookViewId="0">
      <pane xSplit="5" ySplit="14" topLeftCell="F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4" width="9.140625" style="11" hidden="1" customWidth="1"/>
    <col min="5" max="5" width="8.7109375" style="14" customWidth="1"/>
    <col min="6" max="18" width="16.7109375" style="11" customWidth="1"/>
    <col min="19" max="16384" width="8.85546875" style="11"/>
  </cols>
  <sheetData>
    <row r="1" spans="1:18" ht="12" x14ac:dyDescent="0.2">
      <c r="A1" s="1" t="s">
        <v>1165</v>
      </c>
      <c r="E1" s="11"/>
      <c r="F1" s="12" t="s">
        <v>1734</v>
      </c>
    </row>
    <row r="2" spans="1:18" x14ac:dyDescent="0.2">
      <c r="E2" s="11"/>
    </row>
    <row r="3" spans="1:18" x14ac:dyDescent="0.2">
      <c r="E3" s="11"/>
    </row>
    <row r="4" spans="1:18" x14ac:dyDescent="0.2">
      <c r="E4" s="11"/>
    </row>
    <row r="5" spans="1:18" s="13" customFormat="1" x14ac:dyDescent="0.25"/>
    <row r="6" spans="1:18" s="13" customFormat="1" ht="45" x14ac:dyDescent="0.25">
      <c r="F6" s="6" t="s">
        <v>1150</v>
      </c>
      <c r="G6" s="6"/>
      <c r="H6" s="6"/>
      <c r="I6" s="6"/>
      <c r="J6" s="6"/>
      <c r="K6" s="6"/>
      <c r="L6" s="6"/>
      <c r="M6" s="6"/>
      <c r="N6" s="6"/>
      <c r="O6" s="6"/>
      <c r="P6" s="6"/>
      <c r="Q6" s="6" t="s">
        <v>806</v>
      </c>
      <c r="R6" s="6"/>
    </row>
    <row r="7" spans="1:18" s="13" customFormat="1" ht="33.75" x14ac:dyDescent="0.25">
      <c r="F7" s="6"/>
      <c r="G7" s="6" t="s">
        <v>1151</v>
      </c>
      <c r="H7" s="6"/>
      <c r="I7" s="6"/>
      <c r="J7" s="6"/>
      <c r="K7" s="6" t="s">
        <v>1152</v>
      </c>
      <c r="L7" s="6"/>
      <c r="M7" s="6"/>
      <c r="N7" s="6"/>
      <c r="O7" s="6"/>
      <c r="P7" s="6"/>
      <c r="Q7" s="6" t="s">
        <v>1074</v>
      </c>
      <c r="R7" s="6"/>
    </row>
    <row r="8" spans="1:18" s="13" customFormat="1" ht="56.25" x14ac:dyDescent="0.25">
      <c r="F8" s="6"/>
      <c r="G8" s="6"/>
      <c r="H8" s="6" t="s">
        <v>1153</v>
      </c>
      <c r="I8" s="6" t="s">
        <v>1154</v>
      </c>
      <c r="J8" s="6" t="s">
        <v>1109</v>
      </c>
      <c r="K8" s="6"/>
      <c r="L8" s="6" t="s">
        <v>1153</v>
      </c>
      <c r="M8" s="6" t="s">
        <v>1154</v>
      </c>
      <c r="N8" s="6" t="s">
        <v>1014</v>
      </c>
      <c r="O8" s="6" t="s">
        <v>1016</v>
      </c>
      <c r="P8" s="6" t="s">
        <v>1155</v>
      </c>
      <c r="Q8" s="6" t="s">
        <v>1166</v>
      </c>
      <c r="R8" s="6"/>
    </row>
    <row r="9" spans="1:18" s="13" customFormat="1" ht="56.25" x14ac:dyDescent="0.25">
      <c r="F9" s="6"/>
      <c r="G9" s="6"/>
      <c r="H9" s="6"/>
      <c r="I9" s="6"/>
      <c r="J9" s="6"/>
      <c r="K9" s="6"/>
      <c r="L9" s="6"/>
      <c r="M9" s="6"/>
      <c r="N9" s="6"/>
      <c r="O9" s="6"/>
      <c r="P9" s="6"/>
      <c r="Q9" s="6"/>
      <c r="R9" s="6" t="s">
        <v>1167</v>
      </c>
    </row>
    <row r="10" spans="1:18" hidden="1" x14ac:dyDescent="0.2">
      <c r="E10" s="11"/>
      <c r="F10" s="10"/>
      <c r="G10" s="10"/>
      <c r="H10" s="10"/>
      <c r="I10" s="10"/>
      <c r="J10" s="10"/>
      <c r="K10" s="10"/>
      <c r="L10" s="10"/>
      <c r="M10" s="10"/>
      <c r="N10" s="10" t="s">
        <v>646</v>
      </c>
      <c r="O10" s="10" t="s">
        <v>646</v>
      </c>
      <c r="P10" s="10"/>
      <c r="Q10" s="10"/>
      <c r="R10" s="10" t="s">
        <v>1082</v>
      </c>
    </row>
    <row r="11" spans="1:18" hidden="1" x14ac:dyDescent="0.2">
      <c r="E11" s="11"/>
      <c r="F11" s="10"/>
      <c r="G11" s="10" t="s">
        <v>646</v>
      </c>
      <c r="H11" s="10" t="s">
        <v>646</v>
      </c>
      <c r="I11" s="10" t="s">
        <v>646</v>
      </c>
      <c r="J11" s="10" t="s">
        <v>646</v>
      </c>
      <c r="K11" s="10" t="s">
        <v>646</v>
      </c>
      <c r="L11" s="10" t="s">
        <v>646</v>
      </c>
      <c r="M11" s="10" t="s">
        <v>646</v>
      </c>
      <c r="N11" s="10" t="s">
        <v>1114</v>
      </c>
      <c r="O11" s="10" t="s">
        <v>1114</v>
      </c>
      <c r="P11" s="10" t="s">
        <v>646</v>
      </c>
      <c r="Q11" s="10" t="s">
        <v>1082</v>
      </c>
      <c r="R11" s="10" t="s">
        <v>1114</v>
      </c>
    </row>
    <row r="12" spans="1:18" hidden="1" x14ac:dyDescent="0.2">
      <c r="E12" s="11"/>
      <c r="F12" s="10" t="s">
        <v>646</v>
      </c>
      <c r="G12" s="10" t="s">
        <v>1114</v>
      </c>
      <c r="H12" s="10" t="s">
        <v>1156</v>
      </c>
      <c r="I12" s="10" t="s">
        <v>1157</v>
      </c>
      <c r="J12" s="10" t="s">
        <v>1114</v>
      </c>
      <c r="K12" s="10" t="s">
        <v>1114</v>
      </c>
      <c r="L12" s="10" t="s">
        <v>1156</v>
      </c>
      <c r="M12" s="10" t="s">
        <v>1157</v>
      </c>
      <c r="N12" s="10" t="s">
        <v>555</v>
      </c>
      <c r="O12" s="10" t="s">
        <v>1019</v>
      </c>
      <c r="P12" s="10" t="s">
        <v>1158</v>
      </c>
      <c r="Q12" s="10" t="s">
        <v>1114</v>
      </c>
      <c r="R12" s="10" t="s">
        <v>1083</v>
      </c>
    </row>
    <row r="13" spans="1:18" hidden="1" x14ac:dyDescent="0.2">
      <c r="E13" s="11"/>
      <c r="F13" s="10" t="s">
        <v>1114</v>
      </c>
      <c r="G13" s="10" t="s">
        <v>1018</v>
      </c>
      <c r="H13" s="10" t="s">
        <v>1018</v>
      </c>
      <c r="I13" s="10" t="s">
        <v>1018</v>
      </c>
      <c r="J13" s="10" t="s">
        <v>1115</v>
      </c>
      <c r="K13" s="10" t="s">
        <v>490</v>
      </c>
      <c r="L13" s="10" t="s">
        <v>490</v>
      </c>
      <c r="M13" s="10" t="s">
        <v>490</v>
      </c>
      <c r="N13" s="10" t="s">
        <v>490</v>
      </c>
      <c r="O13" s="10" t="s">
        <v>490</v>
      </c>
      <c r="P13" s="10" t="s">
        <v>490</v>
      </c>
      <c r="Q13" s="10" t="s">
        <v>1083</v>
      </c>
      <c r="R13" s="10" t="s">
        <v>490</v>
      </c>
    </row>
    <row r="14" spans="1:18" x14ac:dyDescent="0.2">
      <c r="E14" s="7" t="s">
        <v>1732</v>
      </c>
      <c r="F14" s="8" t="s">
        <v>2</v>
      </c>
      <c r="G14" s="8" t="s">
        <v>7</v>
      </c>
      <c r="H14" s="8" t="s">
        <v>22</v>
      </c>
      <c r="I14" s="8" t="s">
        <v>25</v>
      </c>
      <c r="J14" s="8" t="s">
        <v>28</v>
      </c>
      <c r="K14" s="8" t="s">
        <v>30</v>
      </c>
      <c r="L14" s="8" t="s">
        <v>32</v>
      </c>
      <c r="M14" s="8" t="s">
        <v>34</v>
      </c>
      <c r="N14" s="8" t="s">
        <v>35</v>
      </c>
      <c r="O14" s="8" t="s">
        <v>49</v>
      </c>
      <c r="P14" s="8" t="s">
        <v>50</v>
      </c>
      <c r="Q14" s="8" t="s">
        <v>146</v>
      </c>
      <c r="R14" s="8" t="s">
        <v>64</v>
      </c>
    </row>
    <row r="15" spans="1:18" x14ac:dyDescent="0.2">
      <c r="B15" s="21" t="s">
        <v>653</v>
      </c>
      <c r="C15" s="10" t="s">
        <v>649</v>
      </c>
      <c r="D15" s="10" t="s">
        <v>653</v>
      </c>
      <c r="E15" s="8" t="s">
        <v>110</v>
      </c>
      <c r="F15" s="23" t="str">
        <f>IF(SUM(G15,K15)&lt;&gt;0,SUM(G15,K15),"")</f>
        <v/>
      </c>
      <c r="G15" s="23" t="str">
        <f>IF(H15+I15&lt;&gt;0,H15+I15,"")</f>
        <v/>
      </c>
      <c r="H15" s="24"/>
      <c r="I15" s="24"/>
      <c r="J15" s="24"/>
      <c r="K15" s="23" t="str">
        <f>IF(L15+M15&lt;&gt;0,L15+M15,"")</f>
        <v/>
      </c>
      <c r="L15" s="24"/>
      <c r="M15" s="24"/>
      <c r="N15" s="24"/>
      <c r="O15" s="24"/>
      <c r="P15" s="24"/>
      <c r="Q15" s="24"/>
      <c r="R15" s="24"/>
    </row>
  </sheetData>
  <printOptions gridLines="1" gridLinesSet="0"/>
  <pageMargins left="0" right="0" top="0" bottom="0" header="0" footer="0"/>
  <pageSetup paperSize="9" fitToHeight="0" orientation="portrait"/>
  <headerFooter scaleWithDoc="0"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List62">
    <tabColor indexed="23"/>
  </sheetPr>
  <dimension ref="A1:K70"/>
  <sheetViews>
    <sheetView workbookViewId="0">
      <pane xSplit="9" ySplit="13" topLeftCell="J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1" width="16.7109375" style="11" customWidth="1"/>
    <col min="12" max="16384" width="8.85546875" style="11"/>
  </cols>
  <sheetData>
    <row r="1" spans="1:11" ht="12" x14ac:dyDescent="0.2">
      <c r="A1" s="1" t="s">
        <v>1168</v>
      </c>
      <c r="F1" s="12" t="s">
        <v>1734</v>
      </c>
    </row>
    <row r="5" spans="1:11" s="13" customFormat="1" x14ac:dyDescent="0.25"/>
    <row r="6" spans="1:11" s="13" customFormat="1" ht="33.75" x14ac:dyDescent="0.25">
      <c r="J6" s="6" t="s">
        <v>806</v>
      </c>
      <c r="K6" s="6"/>
    </row>
    <row r="7" spans="1:11" s="13" customFormat="1" ht="22.5" x14ac:dyDescent="0.25">
      <c r="J7" s="6" t="s">
        <v>1074</v>
      </c>
      <c r="K7" s="6"/>
    </row>
    <row r="8" spans="1:11" s="13" customFormat="1" ht="45" x14ac:dyDescent="0.25">
      <c r="J8" s="6" t="s">
        <v>1166</v>
      </c>
      <c r="K8" s="6"/>
    </row>
    <row r="9" spans="1:11" s="13" customFormat="1" ht="56.25" x14ac:dyDescent="0.25">
      <c r="J9" s="6"/>
      <c r="K9" s="6" t="s">
        <v>1167</v>
      </c>
    </row>
    <row r="10" spans="1:11" hidden="1" x14ac:dyDescent="0.2">
      <c r="J10" s="10"/>
      <c r="K10" s="10" t="s">
        <v>1082</v>
      </c>
    </row>
    <row r="11" spans="1:11" hidden="1" x14ac:dyDescent="0.2">
      <c r="J11" s="10" t="s">
        <v>1082</v>
      </c>
      <c r="K11" s="10" t="s">
        <v>1114</v>
      </c>
    </row>
    <row r="12" spans="1:11" hidden="1" x14ac:dyDescent="0.2">
      <c r="J12" s="10" t="s">
        <v>1114</v>
      </c>
      <c r="K12" s="10" t="s">
        <v>490</v>
      </c>
    </row>
    <row r="13" spans="1:11" x14ac:dyDescent="0.2">
      <c r="I13" s="7" t="s">
        <v>1732</v>
      </c>
      <c r="J13" s="8" t="s">
        <v>146</v>
      </c>
      <c r="K13" s="8" t="s">
        <v>64</v>
      </c>
    </row>
    <row r="14" spans="1:11" x14ac:dyDescent="0.2">
      <c r="B14" s="10" t="s">
        <v>1029</v>
      </c>
      <c r="C14" s="10"/>
      <c r="D14" s="10"/>
      <c r="E14" s="10" t="s">
        <v>1030</v>
      </c>
      <c r="F14" s="10" t="s">
        <v>10</v>
      </c>
      <c r="G14" s="10" t="s">
        <v>1083</v>
      </c>
      <c r="H14" s="10" t="s">
        <v>293</v>
      </c>
      <c r="I14" s="8" t="s">
        <v>151</v>
      </c>
      <c r="J14" s="23" t="str">
        <f>IF(SUM(J15,J16,J22)&lt;&gt;0,SUM(J15,J16,J22),"")</f>
        <v/>
      </c>
      <c r="K14" s="23" t="str">
        <f>IF(SUM(K15,K16,K22)&lt;&gt;0,SUM(K15,K16,K22),"")</f>
        <v/>
      </c>
    </row>
    <row r="15" spans="1:11" x14ac:dyDescent="0.2">
      <c r="B15" s="15" t="s">
        <v>1031</v>
      </c>
      <c r="C15" s="10" t="s">
        <v>15</v>
      </c>
      <c r="D15" s="10" t="s">
        <v>10</v>
      </c>
      <c r="E15" s="10" t="s">
        <v>1032</v>
      </c>
      <c r="F15" s="10" t="s">
        <v>20</v>
      </c>
      <c r="G15" s="10" t="s">
        <v>1083</v>
      </c>
      <c r="H15" s="10" t="s">
        <v>21</v>
      </c>
      <c r="I15" s="8" t="s">
        <v>478</v>
      </c>
      <c r="J15" s="24"/>
      <c r="K15" s="24"/>
    </row>
    <row r="16" spans="1:11" x14ac:dyDescent="0.2">
      <c r="B16" s="15" t="s">
        <v>33</v>
      </c>
      <c r="C16" s="10"/>
      <c r="D16" s="10"/>
      <c r="E16" s="10" t="s">
        <v>1030</v>
      </c>
      <c r="F16" s="10" t="s">
        <v>10</v>
      </c>
      <c r="G16" s="10" t="s">
        <v>1083</v>
      </c>
      <c r="H16" s="10" t="s">
        <v>33</v>
      </c>
      <c r="I16" s="8" t="s">
        <v>2</v>
      </c>
      <c r="J16" s="23" t="str">
        <f>IF(SUM(J17:J21)&lt;&gt;0,SUM(J17:J21),"")</f>
        <v/>
      </c>
      <c r="K16" s="23" t="str">
        <f>IF(SUM(K17:K21)&lt;&gt;0,SUM(K17:K21),"")</f>
        <v/>
      </c>
    </row>
    <row r="17" spans="2:11" x14ac:dyDescent="0.2">
      <c r="B17" s="16" t="s">
        <v>19</v>
      </c>
      <c r="C17" s="10"/>
      <c r="D17" s="10" t="s">
        <v>1030</v>
      </c>
      <c r="E17" s="10" t="s">
        <v>10</v>
      </c>
      <c r="F17" s="10" t="s">
        <v>19</v>
      </c>
      <c r="G17" s="10" t="s">
        <v>1083</v>
      </c>
      <c r="H17" s="10" t="s">
        <v>33</v>
      </c>
      <c r="I17" s="8" t="s">
        <v>7</v>
      </c>
      <c r="J17" s="24"/>
      <c r="K17" s="24"/>
    </row>
    <row r="18" spans="2:11" x14ac:dyDescent="0.2">
      <c r="B18" s="16" t="s">
        <v>484</v>
      </c>
      <c r="C18" s="10"/>
      <c r="D18" s="10" t="s">
        <v>1030</v>
      </c>
      <c r="E18" s="10" t="s">
        <v>10</v>
      </c>
      <c r="F18" s="10" t="s">
        <v>484</v>
      </c>
      <c r="G18" s="10" t="s">
        <v>1083</v>
      </c>
      <c r="H18" s="10" t="s">
        <v>33</v>
      </c>
      <c r="I18" s="8" t="s">
        <v>22</v>
      </c>
      <c r="J18" s="24"/>
      <c r="K18" s="24"/>
    </row>
    <row r="19" spans="2:11" x14ac:dyDescent="0.2">
      <c r="B19" s="16" t="s">
        <v>24</v>
      </c>
      <c r="C19" s="10"/>
      <c r="D19" s="10" t="s">
        <v>1030</v>
      </c>
      <c r="E19" s="10" t="s">
        <v>10</v>
      </c>
      <c r="F19" s="10" t="s">
        <v>24</v>
      </c>
      <c r="G19" s="10" t="s">
        <v>1083</v>
      </c>
      <c r="H19" s="10" t="s">
        <v>33</v>
      </c>
      <c r="I19" s="8" t="s">
        <v>25</v>
      </c>
      <c r="J19" s="24"/>
      <c r="K19" s="24"/>
    </row>
    <row r="20" spans="2:11" x14ac:dyDescent="0.2">
      <c r="B20" s="16" t="s">
        <v>485</v>
      </c>
      <c r="C20" s="10"/>
      <c r="D20" s="10" t="s">
        <v>1030</v>
      </c>
      <c r="E20" s="10" t="s">
        <v>10</v>
      </c>
      <c r="F20" s="10" t="s">
        <v>481</v>
      </c>
      <c r="G20" s="10" t="s">
        <v>1083</v>
      </c>
      <c r="H20" s="10" t="s">
        <v>33</v>
      </c>
      <c r="I20" s="8" t="s">
        <v>28</v>
      </c>
      <c r="J20" s="24"/>
      <c r="K20" s="24"/>
    </row>
    <row r="21" spans="2:11" x14ac:dyDescent="0.2">
      <c r="B21" s="16" t="s">
        <v>483</v>
      </c>
      <c r="C21" s="10"/>
      <c r="D21" s="10" t="s">
        <v>1030</v>
      </c>
      <c r="E21" s="10" t="s">
        <v>10</v>
      </c>
      <c r="F21" s="10" t="s">
        <v>483</v>
      </c>
      <c r="G21" s="10" t="s">
        <v>1083</v>
      </c>
      <c r="H21" s="10" t="s">
        <v>33</v>
      </c>
      <c r="I21" s="8" t="s">
        <v>30</v>
      </c>
      <c r="J21" s="24"/>
      <c r="K21" s="24"/>
    </row>
    <row r="22" spans="2:11" x14ac:dyDescent="0.2">
      <c r="B22" s="15" t="s">
        <v>21</v>
      </c>
      <c r="C22" s="10"/>
      <c r="D22" s="10"/>
      <c r="E22" s="10" t="s">
        <v>1033</v>
      </c>
      <c r="F22" s="10" t="s">
        <v>10</v>
      </c>
      <c r="G22" s="10" t="s">
        <v>1083</v>
      </c>
      <c r="H22" s="10" t="s">
        <v>21</v>
      </c>
      <c r="I22" s="8" t="s">
        <v>32</v>
      </c>
      <c r="J22" s="23" t="str">
        <f>IF(SUM(J23:J27)+J30&lt;&gt;0,SUM(J23:J27)+J30,"")</f>
        <v/>
      </c>
      <c r="K22" s="23" t="str">
        <f>IF(SUM(K23:K27)+K30&lt;&gt;0,SUM(K23:K27)+K30,"")</f>
        <v/>
      </c>
    </row>
    <row r="23" spans="2:11" x14ac:dyDescent="0.2">
      <c r="B23" s="16" t="s">
        <v>19</v>
      </c>
      <c r="C23" s="10"/>
      <c r="D23" s="10" t="s">
        <v>1033</v>
      </c>
      <c r="E23" s="10" t="s">
        <v>10</v>
      </c>
      <c r="F23" s="10" t="s">
        <v>19</v>
      </c>
      <c r="G23" s="10" t="s">
        <v>1083</v>
      </c>
      <c r="H23" s="10" t="s">
        <v>21</v>
      </c>
      <c r="I23" s="8" t="s">
        <v>34</v>
      </c>
      <c r="J23" s="24"/>
      <c r="K23" s="24"/>
    </row>
    <row r="24" spans="2:11" x14ac:dyDescent="0.2">
      <c r="B24" s="16" t="s">
        <v>484</v>
      </c>
      <c r="C24" s="10"/>
      <c r="D24" s="10" t="s">
        <v>1033</v>
      </c>
      <c r="E24" s="10" t="s">
        <v>10</v>
      </c>
      <c r="F24" s="10" t="s">
        <v>484</v>
      </c>
      <c r="G24" s="10" t="s">
        <v>1083</v>
      </c>
      <c r="H24" s="10" t="s">
        <v>21</v>
      </c>
      <c r="I24" s="8" t="s">
        <v>35</v>
      </c>
      <c r="J24" s="24"/>
      <c r="K24" s="24"/>
    </row>
    <row r="25" spans="2:11" x14ac:dyDescent="0.2">
      <c r="B25" s="16" t="s">
        <v>24</v>
      </c>
      <c r="C25" s="10"/>
      <c r="D25" s="10" t="s">
        <v>1033</v>
      </c>
      <c r="E25" s="10" t="s">
        <v>10</v>
      </c>
      <c r="F25" s="10" t="s">
        <v>24</v>
      </c>
      <c r="G25" s="10" t="s">
        <v>1083</v>
      </c>
      <c r="H25" s="10" t="s">
        <v>21</v>
      </c>
      <c r="I25" s="8" t="s">
        <v>49</v>
      </c>
      <c r="J25" s="24"/>
      <c r="K25" s="24"/>
    </row>
    <row r="26" spans="2:11" x14ac:dyDescent="0.2">
      <c r="B26" s="16" t="s">
        <v>485</v>
      </c>
      <c r="C26" s="10"/>
      <c r="D26" s="10" t="s">
        <v>1030</v>
      </c>
      <c r="E26" s="10" t="s">
        <v>10</v>
      </c>
      <c r="F26" s="10" t="s">
        <v>481</v>
      </c>
      <c r="G26" s="10" t="s">
        <v>1083</v>
      </c>
      <c r="H26" s="10" t="s">
        <v>21</v>
      </c>
      <c r="I26" s="8" t="s">
        <v>50</v>
      </c>
      <c r="J26" s="24"/>
      <c r="K26" s="24"/>
    </row>
    <row r="27" spans="2:11" x14ac:dyDescent="0.2">
      <c r="B27" s="16" t="s">
        <v>483</v>
      </c>
      <c r="C27" s="10"/>
      <c r="D27" s="10" t="s">
        <v>1030</v>
      </c>
      <c r="E27" s="10" t="s">
        <v>10</v>
      </c>
      <c r="F27" s="10" t="s">
        <v>483</v>
      </c>
      <c r="G27" s="10" t="s">
        <v>1083</v>
      </c>
      <c r="H27" s="10" t="s">
        <v>21</v>
      </c>
      <c r="I27" s="8" t="s">
        <v>51</v>
      </c>
      <c r="J27" s="24"/>
      <c r="K27" s="24"/>
    </row>
    <row r="28" spans="2:11" x14ac:dyDescent="0.2">
      <c r="B28" s="18" t="s">
        <v>508</v>
      </c>
      <c r="C28" s="10" t="s">
        <v>1030</v>
      </c>
      <c r="D28" s="10" t="s">
        <v>10</v>
      </c>
      <c r="E28" s="10" t="s">
        <v>483</v>
      </c>
      <c r="F28" s="10" t="s">
        <v>509</v>
      </c>
      <c r="G28" s="10" t="s">
        <v>1083</v>
      </c>
      <c r="H28" s="10" t="s">
        <v>21</v>
      </c>
      <c r="I28" s="8" t="s">
        <v>52</v>
      </c>
      <c r="J28" s="24"/>
      <c r="K28" s="24"/>
    </row>
    <row r="29" spans="2:11" x14ac:dyDescent="0.2">
      <c r="B29" s="18" t="s">
        <v>1034</v>
      </c>
      <c r="C29" s="10"/>
      <c r="D29" s="10" t="s">
        <v>1030</v>
      </c>
      <c r="E29" s="10" t="s">
        <v>10</v>
      </c>
      <c r="F29" s="10" t="s">
        <v>483</v>
      </c>
      <c r="G29" s="10" t="s">
        <v>1084</v>
      </c>
      <c r="H29" s="10" t="s">
        <v>21</v>
      </c>
      <c r="I29" s="8" t="s">
        <v>141</v>
      </c>
      <c r="J29" s="24"/>
      <c r="K29" s="24"/>
    </row>
    <row r="30" spans="2:11" x14ac:dyDescent="0.2">
      <c r="B30" s="16" t="s">
        <v>486</v>
      </c>
      <c r="C30" s="10"/>
      <c r="D30" s="10" t="s">
        <v>1030</v>
      </c>
      <c r="E30" s="10" t="s">
        <v>10</v>
      </c>
      <c r="F30" s="10" t="s">
        <v>486</v>
      </c>
      <c r="G30" s="10" t="s">
        <v>1083</v>
      </c>
      <c r="H30" s="10" t="s">
        <v>21</v>
      </c>
      <c r="I30" s="8" t="s">
        <v>143</v>
      </c>
      <c r="J30" s="24"/>
      <c r="K30" s="24"/>
    </row>
    <row r="31" spans="2:11" x14ac:dyDescent="0.2">
      <c r="B31" s="18" t="s">
        <v>1035</v>
      </c>
      <c r="C31" s="10"/>
      <c r="D31" s="10" t="s">
        <v>1030</v>
      </c>
      <c r="E31" s="10" t="s">
        <v>10</v>
      </c>
      <c r="F31" s="10" t="s">
        <v>486</v>
      </c>
      <c r="G31" s="10" t="s">
        <v>1085</v>
      </c>
      <c r="H31" s="10" t="s">
        <v>21</v>
      </c>
      <c r="I31" s="8" t="s">
        <v>144</v>
      </c>
      <c r="J31" s="24"/>
      <c r="K31" s="24"/>
    </row>
    <row r="32" spans="2:11" x14ac:dyDescent="0.2">
      <c r="B32" s="18" t="s">
        <v>542</v>
      </c>
      <c r="C32" s="10" t="s">
        <v>1030</v>
      </c>
      <c r="D32" s="10" t="s">
        <v>10</v>
      </c>
      <c r="E32" s="10" t="s">
        <v>486</v>
      </c>
      <c r="F32" s="10" t="s">
        <v>1083</v>
      </c>
      <c r="G32" s="10" t="s">
        <v>21</v>
      </c>
      <c r="H32" s="10" t="s">
        <v>543</v>
      </c>
      <c r="I32" s="8" t="s">
        <v>146</v>
      </c>
      <c r="J32" s="24"/>
      <c r="K32" s="24"/>
    </row>
    <row r="33" spans="2:11" x14ac:dyDescent="0.2">
      <c r="B33" s="10" t="s">
        <v>1036</v>
      </c>
      <c r="C33" s="10"/>
      <c r="D33" s="10"/>
      <c r="E33" s="10" t="s">
        <v>1037</v>
      </c>
      <c r="F33" s="10" t="s">
        <v>10</v>
      </c>
      <c r="G33" s="10" t="s">
        <v>1083</v>
      </c>
      <c r="H33" s="10" t="s">
        <v>293</v>
      </c>
      <c r="I33" s="8" t="s">
        <v>236</v>
      </c>
      <c r="J33" s="23" t="str">
        <f>IF(SUM(J34,J40)&lt;&gt;0,SUM(J34,J40),"")</f>
        <v/>
      </c>
      <c r="K33" s="23" t="str">
        <f>IF(SUM(K34,K40)&lt;&gt;0,SUM(K34,K40),"")</f>
        <v/>
      </c>
    </row>
    <row r="34" spans="2:11" x14ac:dyDescent="0.2">
      <c r="B34" s="15" t="s">
        <v>33</v>
      </c>
      <c r="C34" s="10"/>
      <c r="D34" s="10"/>
      <c r="E34" s="10" t="s">
        <v>1037</v>
      </c>
      <c r="F34" s="10" t="s">
        <v>10</v>
      </c>
      <c r="G34" s="10" t="s">
        <v>1083</v>
      </c>
      <c r="H34" s="10" t="s">
        <v>33</v>
      </c>
      <c r="I34" s="8" t="s">
        <v>69</v>
      </c>
      <c r="J34" s="23" t="str">
        <f>IF(SUM(J35:J39)&lt;&gt;0,SUM(J35:J39),"")</f>
        <v/>
      </c>
      <c r="K34" s="23" t="str">
        <f>IF(SUM(K35:K39)&lt;&gt;0,SUM(K35:K39),"")</f>
        <v/>
      </c>
    </row>
    <row r="35" spans="2:11" x14ac:dyDescent="0.2">
      <c r="B35" s="16" t="s">
        <v>19</v>
      </c>
      <c r="C35" s="10"/>
      <c r="D35" s="10" t="s">
        <v>1037</v>
      </c>
      <c r="E35" s="10" t="s">
        <v>10</v>
      </c>
      <c r="F35" s="10" t="s">
        <v>19</v>
      </c>
      <c r="G35" s="10" t="s">
        <v>1083</v>
      </c>
      <c r="H35" s="10" t="s">
        <v>33</v>
      </c>
      <c r="I35" s="8" t="s">
        <v>70</v>
      </c>
      <c r="J35" s="24"/>
      <c r="K35" s="24"/>
    </row>
    <row r="36" spans="2:11" x14ac:dyDescent="0.2">
      <c r="B36" s="16" t="s">
        <v>484</v>
      </c>
      <c r="C36" s="10"/>
      <c r="D36" s="10" t="s">
        <v>1037</v>
      </c>
      <c r="E36" s="10" t="s">
        <v>10</v>
      </c>
      <c r="F36" s="10" t="s">
        <v>484</v>
      </c>
      <c r="G36" s="10" t="s">
        <v>1083</v>
      </c>
      <c r="H36" s="10" t="s">
        <v>33</v>
      </c>
      <c r="I36" s="8" t="s">
        <v>71</v>
      </c>
      <c r="J36" s="24"/>
      <c r="K36" s="24"/>
    </row>
    <row r="37" spans="2:11" x14ac:dyDescent="0.2">
      <c r="B37" s="16" t="s">
        <v>24</v>
      </c>
      <c r="C37" s="10"/>
      <c r="D37" s="10" t="s">
        <v>1037</v>
      </c>
      <c r="E37" s="10" t="s">
        <v>10</v>
      </c>
      <c r="F37" s="10" t="s">
        <v>24</v>
      </c>
      <c r="G37" s="10" t="s">
        <v>1083</v>
      </c>
      <c r="H37" s="10" t="s">
        <v>33</v>
      </c>
      <c r="I37" s="8" t="s">
        <v>908</v>
      </c>
      <c r="J37" s="24"/>
      <c r="K37" s="24"/>
    </row>
    <row r="38" spans="2:11" x14ac:dyDescent="0.2">
      <c r="B38" s="16" t="s">
        <v>485</v>
      </c>
      <c r="C38" s="10"/>
      <c r="D38" s="10" t="s">
        <v>1037</v>
      </c>
      <c r="E38" s="10" t="s">
        <v>10</v>
      </c>
      <c r="F38" s="10" t="s">
        <v>481</v>
      </c>
      <c r="G38" s="10" t="s">
        <v>1083</v>
      </c>
      <c r="H38" s="10" t="s">
        <v>33</v>
      </c>
      <c r="I38" s="8" t="s">
        <v>909</v>
      </c>
      <c r="J38" s="24"/>
      <c r="K38" s="24"/>
    </row>
    <row r="39" spans="2:11" x14ac:dyDescent="0.2">
      <c r="B39" s="16" t="s">
        <v>483</v>
      </c>
      <c r="C39" s="10"/>
      <c r="D39" s="10" t="s">
        <v>1037</v>
      </c>
      <c r="E39" s="10" t="s">
        <v>10</v>
      </c>
      <c r="F39" s="10" t="s">
        <v>483</v>
      </c>
      <c r="G39" s="10" t="s">
        <v>1083</v>
      </c>
      <c r="H39" s="10" t="s">
        <v>33</v>
      </c>
      <c r="I39" s="8" t="s">
        <v>910</v>
      </c>
      <c r="J39" s="24"/>
      <c r="K39" s="24"/>
    </row>
    <row r="40" spans="2:11" x14ac:dyDescent="0.2">
      <c r="B40" s="15" t="s">
        <v>21</v>
      </c>
      <c r="C40" s="10"/>
      <c r="D40" s="10"/>
      <c r="E40" s="10" t="s">
        <v>1037</v>
      </c>
      <c r="F40" s="10" t="s">
        <v>10</v>
      </c>
      <c r="G40" s="10" t="s">
        <v>1083</v>
      </c>
      <c r="H40" s="10" t="s">
        <v>21</v>
      </c>
      <c r="I40" s="8" t="s">
        <v>317</v>
      </c>
      <c r="J40" s="23" t="str">
        <f>IF(SUM(J41:J45)+J48&lt;&gt;0,SUM(J41:J45)+J48,"")</f>
        <v/>
      </c>
      <c r="K40" s="23" t="str">
        <f>IF(SUM(K41:K45)+K48&lt;&gt;0,SUM(K41:K45)+K48,"")</f>
        <v/>
      </c>
    </row>
    <row r="41" spans="2:11" x14ac:dyDescent="0.2">
      <c r="B41" s="16" t="s">
        <v>19</v>
      </c>
      <c r="C41" s="10"/>
      <c r="D41" s="10" t="s">
        <v>1037</v>
      </c>
      <c r="E41" s="10" t="s">
        <v>10</v>
      </c>
      <c r="F41" s="10" t="s">
        <v>19</v>
      </c>
      <c r="G41" s="10" t="s">
        <v>1083</v>
      </c>
      <c r="H41" s="10" t="s">
        <v>21</v>
      </c>
      <c r="I41" s="8" t="s">
        <v>320</v>
      </c>
      <c r="J41" s="24"/>
      <c r="K41" s="24"/>
    </row>
    <row r="42" spans="2:11" x14ac:dyDescent="0.2">
      <c r="B42" s="16" t="s">
        <v>484</v>
      </c>
      <c r="C42" s="10"/>
      <c r="D42" s="10" t="s">
        <v>1037</v>
      </c>
      <c r="E42" s="10" t="s">
        <v>10</v>
      </c>
      <c r="F42" s="10" t="s">
        <v>484</v>
      </c>
      <c r="G42" s="10" t="s">
        <v>1083</v>
      </c>
      <c r="H42" s="10" t="s">
        <v>21</v>
      </c>
      <c r="I42" s="8" t="s">
        <v>1038</v>
      </c>
      <c r="J42" s="24"/>
      <c r="K42" s="24"/>
    </row>
    <row r="43" spans="2:11" x14ac:dyDescent="0.2">
      <c r="B43" s="16" t="s">
        <v>24</v>
      </c>
      <c r="C43" s="10"/>
      <c r="D43" s="10" t="s">
        <v>1037</v>
      </c>
      <c r="E43" s="10" t="s">
        <v>10</v>
      </c>
      <c r="F43" s="10" t="s">
        <v>24</v>
      </c>
      <c r="G43" s="10" t="s">
        <v>1083</v>
      </c>
      <c r="H43" s="10" t="s">
        <v>21</v>
      </c>
      <c r="I43" s="8" t="s">
        <v>1039</v>
      </c>
      <c r="J43" s="24"/>
      <c r="K43" s="24"/>
    </row>
    <row r="44" spans="2:11" x14ac:dyDescent="0.2">
      <c r="B44" s="16" t="s">
        <v>485</v>
      </c>
      <c r="C44" s="10"/>
      <c r="D44" s="10" t="s">
        <v>1037</v>
      </c>
      <c r="E44" s="10" t="s">
        <v>10</v>
      </c>
      <c r="F44" s="10" t="s">
        <v>481</v>
      </c>
      <c r="G44" s="10" t="s">
        <v>1083</v>
      </c>
      <c r="H44" s="10" t="s">
        <v>21</v>
      </c>
      <c r="I44" s="8" t="s">
        <v>697</v>
      </c>
      <c r="J44" s="24"/>
      <c r="K44" s="24"/>
    </row>
    <row r="45" spans="2:11" x14ac:dyDescent="0.2">
      <c r="B45" s="16" t="s">
        <v>483</v>
      </c>
      <c r="C45" s="10"/>
      <c r="D45" s="10" t="s">
        <v>1037</v>
      </c>
      <c r="E45" s="10" t="s">
        <v>10</v>
      </c>
      <c r="F45" s="10" t="s">
        <v>483</v>
      </c>
      <c r="G45" s="10" t="s">
        <v>1083</v>
      </c>
      <c r="H45" s="10" t="s">
        <v>21</v>
      </c>
      <c r="I45" s="8" t="s">
        <v>1040</v>
      </c>
      <c r="J45" s="24"/>
      <c r="K45" s="24"/>
    </row>
    <row r="46" spans="2:11" x14ac:dyDescent="0.2">
      <c r="B46" s="18" t="s">
        <v>508</v>
      </c>
      <c r="C46" s="10" t="s">
        <v>1037</v>
      </c>
      <c r="D46" s="10" t="s">
        <v>10</v>
      </c>
      <c r="E46" s="10" t="s">
        <v>483</v>
      </c>
      <c r="F46" s="10" t="s">
        <v>509</v>
      </c>
      <c r="G46" s="10" t="s">
        <v>1083</v>
      </c>
      <c r="H46" s="10" t="s">
        <v>21</v>
      </c>
      <c r="I46" s="8" t="s">
        <v>1041</v>
      </c>
      <c r="J46" s="24"/>
      <c r="K46" s="24"/>
    </row>
    <row r="47" spans="2:11" x14ac:dyDescent="0.2">
      <c r="B47" s="18" t="s">
        <v>1034</v>
      </c>
      <c r="C47" s="10"/>
      <c r="D47" s="10" t="s">
        <v>1037</v>
      </c>
      <c r="E47" s="10" t="s">
        <v>10</v>
      </c>
      <c r="F47" s="10" t="s">
        <v>483</v>
      </c>
      <c r="G47" s="10" t="s">
        <v>1084</v>
      </c>
      <c r="H47" s="10" t="s">
        <v>21</v>
      </c>
      <c r="I47" s="8" t="s">
        <v>1042</v>
      </c>
      <c r="J47" s="24"/>
      <c r="K47" s="24"/>
    </row>
    <row r="48" spans="2:11" x14ac:dyDescent="0.2">
      <c r="B48" s="16" t="s">
        <v>486</v>
      </c>
      <c r="C48" s="10"/>
      <c r="D48" s="10" t="s">
        <v>1037</v>
      </c>
      <c r="E48" s="10" t="s">
        <v>10</v>
      </c>
      <c r="F48" s="10" t="s">
        <v>486</v>
      </c>
      <c r="G48" s="10" t="s">
        <v>1083</v>
      </c>
      <c r="H48" s="10" t="s">
        <v>21</v>
      </c>
      <c r="I48" s="8" t="s">
        <v>1043</v>
      </c>
      <c r="J48" s="24"/>
      <c r="K48" s="24"/>
    </row>
    <row r="49" spans="2:11" x14ac:dyDescent="0.2">
      <c r="B49" s="18" t="s">
        <v>1035</v>
      </c>
      <c r="C49" s="10"/>
      <c r="D49" s="10" t="s">
        <v>1037</v>
      </c>
      <c r="E49" s="10" t="s">
        <v>10</v>
      </c>
      <c r="F49" s="10" t="s">
        <v>486</v>
      </c>
      <c r="G49" s="10" t="s">
        <v>1085</v>
      </c>
      <c r="H49" s="10" t="s">
        <v>21</v>
      </c>
      <c r="I49" s="8" t="s">
        <v>1044</v>
      </c>
      <c r="J49" s="24"/>
      <c r="K49" s="24"/>
    </row>
    <row r="50" spans="2:11" x14ac:dyDescent="0.2">
      <c r="B50" s="18" t="s">
        <v>542</v>
      </c>
      <c r="C50" s="10" t="s">
        <v>1037</v>
      </c>
      <c r="D50" s="10" t="s">
        <v>10</v>
      </c>
      <c r="E50" s="10" t="s">
        <v>486</v>
      </c>
      <c r="F50" s="10" t="s">
        <v>1083</v>
      </c>
      <c r="G50" s="10" t="s">
        <v>21</v>
      </c>
      <c r="H50" s="10" t="s">
        <v>543</v>
      </c>
      <c r="I50" s="8" t="s">
        <v>1045</v>
      </c>
      <c r="J50" s="24"/>
      <c r="K50" s="24"/>
    </row>
    <row r="51" spans="2:11" x14ac:dyDescent="0.2">
      <c r="B51" s="10" t="s">
        <v>1046</v>
      </c>
      <c r="C51" s="10"/>
      <c r="D51" s="10"/>
      <c r="E51" s="10" t="s">
        <v>1047</v>
      </c>
      <c r="F51" s="10" t="s">
        <v>10</v>
      </c>
      <c r="G51" s="10" t="s">
        <v>1083</v>
      </c>
      <c r="H51" s="10" t="s">
        <v>293</v>
      </c>
      <c r="I51" s="8" t="s">
        <v>73</v>
      </c>
      <c r="J51" s="23" t="str">
        <f>IF(SUM(J52,J58)&lt;&gt;0,SUM(J52,J58),"")</f>
        <v/>
      </c>
      <c r="K51" s="23" t="str">
        <f>IF(SUM(K52,K58)&lt;&gt;0,SUM(K52,K58),"")</f>
        <v/>
      </c>
    </row>
    <row r="52" spans="2:11" x14ac:dyDescent="0.2">
      <c r="B52" s="15" t="s">
        <v>33</v>
      </c>
      <c r="C52" s="10"/>
      <c r="D52" s="10"/>
      <c r="E52" s="10" t="s">
        <v>1047</v>
      </c>
      <c r="F52" s="10" t="s">
        <v>10</v>
      </c>
      <c r="G52" s="10" t="s">
        <v>1083</v>
      </c>
      <c r="H52" s="10" t="s">
        <v>33</v>
      </c>
      <c r="I52" s="8" t="s">
        <v>1048</v>
      </c>
      <c r="J52" s="23" t="str">
        <f>IF(SUM(J53:J57)&lt;&gt;0,SUM(J53:J57),"")</f>
        <v/>
      </c>
      <c r="K52" s="23" t="str">
        <f>IF(SUM(K53:K57)&lt;&gt;0,SUM(K53:K57),"")</f>
        <v/>
      </c>
    </row>
    <row r="53" spans="2:11" x14ac:dyDescent="0.2">
      <c r="B53" s="16" t="s">
        <v>19</v>
      </c>
      <c r="C53" s="10"/>
      <c r="D53" s="10" t="s">
        <v>1047</v>
      </c>
      <c r="E53" s="10" t="s">
        <v>10</v>
      </c>
      <c r="F53" s="10" t="s">
        <v>19</v>
      </c>
      <c r="G53" s="10" t="s">
        <v>1083</v>
      </c>
      <c r="H53" s="10" t="s">
        <v>33</v>
      </c>
      <c r="I53" s="8" t="s">
        <v>1049</v>
      </c>
      <c r="J53" s="24"/>
      <c r="K53" s="24"/>
    </row>
    <row r="54" spans="2:11" x14ac:dyDescent="0.2">
      <c r="B54" s="16" t="s">
        <v>484</v>
      </c>
      <c r="C54" s="10"/>
      <c r="D54" s="10" t="s">
        <v>1047</v>
      </c>
      <c r="E54" s="10" t="s">
        <v>10</v>
      </c>
      <c r="F54" s="10" t="s">
        <v>484</v>
      </c>
      <c r="G54" s="10" t="s">
        <v>1083</v>
      </c>
      <c r="H54" s="10" t="s">
        <v>33</v>
      </c>
      <c r="I54" s="8" t="s">
        <v>1050</v>
      </c>
      <c r="J54" s="24"/>
      <c r="K54" s="24"/>
    </row>
    <row r="55" spans="2:11" x14ac:dyDescent="0.2">
      <c r="B55" s="16" t="s">
        <v>24</v>
      </c>
      <c r="C55" s="10"/>
      <c r="D55" s="10" t="s">
        <v>1047</v>
      </c>
      <c r="E55" s="10" t="s">
        <v>10</v>
      </c>
      <c r="F55" s="10" t="s">
        <v>24</v>
      </c>
      <c r="G55" s="10" t="s">
        <v>1083</v>
      </c>
      <c r="H55" s="10" t="s">
        <v>33</v>
      </c>
      <c r="I55" s="8" t="s">
        <v>1051</v>
      </c>
      <c r="J55" s="24"/>
      <c r="K55" s="24"/>
    </row>
    <row r="56" spans="2:11" x14ac:dyDescent="0.2">
      <c r="B56" s="16" t="s">
        <v>485</v>
      </c>
      <c r="C56" s="10"/>
      <c r="D56" s="10" t="s">
        <v>1047</v>
      </c>
      <c r="E56" s="10" t="s">
        <v>10</v>
      </c>
      <c r="F56" s="10" t="s">
        <v>481</v>
      </c>
      <c r="G56" s="10" t="s">
        <v>1083</v>
      </c>
      <c r="H56" s="10" t="s">
        <v>33</v>
      </c>
      <c r="I56" s="8" t="s">
        <v>258</v>
      </c>
      <c r="J56" s="24"/>
      <c r="K56" s="24"/>
    </row>
    <row r="57" spans="2:11" x14ac:dyDescent="0.2">
      <c r="B57" s="16" t="s">
        <v>483</v>
      </c>
      <c r="C57" s="10"/>
      <c r="D57" s="10" t="s">
        <v>1047</v>
      </c>
      <c r="E57" s="10" t="s">
        <v>10</v>
      </c>
      <c r="F57" s="10" t="s">
        <v>483</v>
      </c>
      <c r="G57" s="10" t="s">
        <v>1083</v>
      </c>
      <c r="H57" s="10" t="s">
        <v>33</v>
      </c>
      <c r="I57" s="8" t="s">
        <v>1052</v>
      </c>
      <c r="J57" s="24"/>
      <c r="K57" s="24"/>
    </row>
    <row r="58" spans="2:11" x14ac:dyDescent="0.2">
      <c r="B58" s="15" t="s">
        <v>21</v>
      </c>
      <c r="C58" s="10"/>
      <c r="D58" s="10"/>
      <c r="E58" s="10" t="s">
        <v>1047</v>
      </c>
      <c r="F58" s="10" t="s">
        <v>10</v>
      </c>
      <c r="G58" s="10" t="s">
        <v>1083</v>
      </c>
      <c r="H58" s="10" t="s">
        <v>21</v>
      </c>
      <c r="I58" s="8" t="s">
        <v>1053</v>
      </c>
      <c r="J58" s="23" t="str">
        <f>IF(SUM(J59:J63)+J66&lt;&gt;0,SUM(J59:J63)+J66,"")</f>
        <v/>
      </c>
      <c r="K58" s="23" t="str">
        <f>IF(SUM(K59:K63)+K66&lt;&gt;0,SUM(K59:K63)+K66,"")</f>
        <v/>
      </c>
    </row>
    <row r="59" spans="2:11" x14ac:dyDescent="0.2">
      <c r="B59" s="16" t="s">
        <v>19</v>
      </c>
      <c r="C59" s="10"/>
      <c r="D59" s="10" t="s">
        <v>1047</v>
      </c>
      <c r="E59" s="10" t="s">
        <v>10</v>
      </c>
      <c r="F59" s="10" t="s">
        <v>19</v>
      </c>
      <c r="G59" s="10" t="s">
        <v>1083</v>
      </c>
      <c r="H59" s="10" t="s">
        <v>21</v>
      </c>
      <c r="I59" s="8" t="s">
        <v>1054</v>
      </c>
      <c r="J59" s="24"/>
      <c r="K59" s="24"/>
    </row>
    <row r="60" spans="2:11" x14ac:dyDescent="0.2">
      <c r="B60" s="16" t="s">
        <v>484</v>
      </c>
      <c r="C60" s="10"/>
      <c r="D60" s="10" t="s">
        <v>1047</v>
      </c>
      <c r="E60" s="10" t="s">
        <v>10</v>
      </c>
      <c r="F60" s="10" t="s">
        <v>484</v>
      </c>
      <c r="G60" s="10" t="s">
        <v>1083</v>
      </c>
      <c r="H60" s="10" t="s">
        <v>21</v>
      </c>
      <c r="I60" s="8" t="s">
        <v>1055</v>
      </c>
      <c r="J60" s="24"/>
      <c r="K60" s="24"/>
    </row>
    <row r="61" spans="2:11" x14ac:dyDescent="0.2">
      <c r="B61" s="16" t="s">
        <v>24</v>
      </c>
      <c r="C61" s="10"/>
      <c r="D61" s="10" t="s">
        <v>1047</v>
      </c>
      <c r="E61" s="10" t="s">
        <v>10</v>
      </c>
      <c r="F61" s="10" t="s">
        <v>24</v>
      </c>
      <c r="G61" s="10" t="s">
        <v>1083</v>
      </c>
      <c r="H61" s="10" t="s">
        <v>21</v>
      </c>
      <c r="I61" s="8" t="s">
        <v>1056</v>
      </c>
      <c r="J61" s="24"/>
      <c r="K61" s="24"/>
    </row>
    <row r="62" spans="2:11" x14ac:dyDescent="0.2">
      <c r="B62" s="16" t="s">
        <v>485</v>
      </c>
      <c r="C62" s="10"/>
      <c r="D62" s="10" t="s">
        <v>1047</v>
      </c>
      <c r="E62" s="10" t="s">
        <v>10</v>
      </c>
      <c r="F62" s="10" t="s">
        <v>481</v>
      </c>
      <c r="G62" s="10" t="s">
        <v>1083</v>
      </c>
      <c r="H62" s="10" t="s">
        <v>21</v>
      </c>
      <c r="I62" s="8" t="s">
        <v>1057</v>
      </c>
      <c r="J62" s="24"/>
      <c r="K62" s="24"/>
    </row>
    <row r="63" spans="2:11" x14ac:dyDescent="0.2">
      <c r="B63" s="16" t="s">
        <v>483</v>
      </c>
      <c r="C63" s="10"/>
      <c r="D63" s="10" t="s">
        <v>1047</v>
      </c>
      <c r="E63" s="10" t="s">
        <v>10</v>
      </c>
      <c r="F63" s="10" t="s">
        <v>483</v>
      </c>
      <c r="G63" s="10" t="s">
        <v>1083</v>
      </c>
      <c r="H63" s="10" t="s">
        <v>21</v>
      </c>
      <c r="I63" s="8" t="s">
        <v>1058</v>
      </c>
      <c r="J63" s="24"/>
      <c r="K63" s="24"/>
    </row>
    <row r="64" spans="2:11" x14ac:dyDescent="0.2">
      <c r="B64" s="18" t="s">
        <v>508</v>
      </c>
      <c r="C64" s="10" t="s">
        <v>1047</v>
      </c>
      <c r="D64" s="10" t="s">
        <v>10</v>
      </c>
      <c r="E64" s="10" t="s">
        <v>483</v>
      </c>
      <c r="F64" s="10" t="s">
        <v>509</v>
      </c>
      <c r="G64" s="10" t="s">
        <v>1083</v>
      </c>
      <c r="H64" s="10" t="s">
        <v>21</v>
      </c>
      <c r="I64" s="8" t="s">
        <v>1059</v>
      </c>
      <c r="J64" s="24"/>
      <c r="K64" s="24"/>
    </row>
    <row r="65" spans="2:11" x14ac:dyDescent="0.2">
      <c r="B65" s="18" t="s">
        <v>1034</v>
      </c>
      <c r="C65" s="10"/>
      <c r="D65" s="10" t="s">
        <v>1047</v>
      </c>
      <c r="E65" s="10" t="s">
        <v>10</v>
      </c>
      <c r="F65" s="10" t="s">
        <v>483</v>
      </c>
      <c r="G65" s="10" t="s">
        <v>1084</v>
      </c>
      <c r="H65" s="10" t="s">
        <v>21</v>
      </c>
      <c r="I65" s="8" t="s">
        <v>1060</v>
      </c>
      <c r="J65" s="24"/>
      <c r="K65" s="24"/>
    </row>
    <row r="66" spans="2:11" x14ac:dyDescent="0.2">
      <c r="B66" s="16" t="s">
        <v>486</v>
      </c>
      <c r="C66" s="10"/>
      <c r="D66" s="10" t="s">
        <v>1047</v>
      </c>
      <c r="E66" s="10" t="s">
        <v>10</v>
      </c>
      <c r="F66" s="10" t="s">
        <v>486</v>
      </c>
      <c r="G66" s="10" t="s">
        <v>1083</v>
      </c>
      <c r="H66" s="10" t="s">
        <v>21</v>
      </c>
      <c r="I66" s="8" t="s">
        <v>1061</v>
      </c>
      <c r="J66" s="24"/>
      <c r="K66" s="24"/>
    </row>
    <row r="67" spans="2:11" x14ac:dyDescent="0.2">
      <c r="B67" s="18" t="s">
        <v>1035</v>
      </c>
      <c r="C67" s="10"/>
      <c r="D67" s="10" t="s">
        <v>1047</v>
      </c>
      <c r="E67" s="10" t="s">
        <v>10</v>
      </c>
      <c r="F67" s="10" t="s">
        <v>486</v>
      </c>
      <c r="G67" s="10" t="s">
        <v>1085</v>
      </c>
      <c r="H67" s="10" t="s">
        <v>21</v>
      </c>
      <c r="I67" s="8" t="s">
        <v>1062</v>
      </c>
      <c r="J67" s="24"/>
      <c r="K67" s="24"/>
    </row>
    <row r="68" spans="2:11" x14ac:dyDescent="0.2">
      <c r="B68" s="18" t="s">
        <v>542</v>
      </c>
      <c r="C68" s="10" t="s">
        <v>1047</v>
      </c>
      <c r="D68" s="10" t="s">
        <v>10</v>
      </c>
      <c r="E68" s="10" t="s">
        <v>486</v>
      </c>
      <c r="F68" s="10" t="s">
        <v>1083</v>
      </c>
      <c r="G68" s="10" t="s">
        <v>21</v>
      </c>
      <c r="H68" s="10" t="s">
        <v>543</v>
      </c>
      <c r="I68" s="8" t="s">
        <v>1063</v>
      </c>
      <c r="J68" s="24"/>
      <c r="K68" s="24"/>
    </row>
    <row r="69" spans="2:11" x14ac:dyDescent="0.2">
      <c r="B69" s="10" t="s">
        <v>1064</v>
      </c>
      <c r="C69" s="10"/>
      <c r="D69" s="10"/>
      <c r="E69" s="10" t="s">
        <v>522</v>
      </c>
      <c r="F69" s="10" t="s">
        <v>10</v>
      </c>
      <c r="G69" s="10" t="s">
        <v>1083</v>
      </c>
      <c r="H69" s="10" t="s">
        <v>293</v>
      </c>
      <c r="I69" s="8" t="s">
        <v>108</v>
      </c>
      <c r="J69" s="23" t="str">
        <f>IF(SUM(J14,J33,J51)&lt;&gt;0,SUM(J14,J33,J51),"")</f>
        <v/>
      </c>
      <c r="K69" s="23" t="str">
        <f>IF(SUM(K14,K33,K51)&lt;&gt;0,SUM(K14,K33,K51),"")</f>
        <v/>
      </c>
    </row>
    <row r="70" spans="2:11" x14ac:dyDescent="0.2">
      <c r="B70" s="10" t="s">
        <v>1065</v>
      </c>
      <c r="C70" s="10"/>
      <c r="D70" s="10"/>
      <c r="E70" s="10" t="s">
        <v>117</v>
      </c>
      <c r="F70" s="10" t="s">
        <v>10</v>
      </c>
      <c r="G70" s="10" t="s">
        <v>1083</v>
      </c>
      <c r="H70" s="10" t="s">
        <v>293</v>
      </c>
      <c r="I70" s="8" t="s">
        <v>998</v>
      </c>
      <c r="J70" s="24"/>
      <c r="K70" s="24"/>
    </row>
  </sheetData>
  <printOptions gridLines="1" gridLinesSet="0"/>
  <pageMargins left="0" right="0" top="0" bottom="0" header="0" footer="0"/>
  <pageSetup paperSize="9" fitToHeight="0" orientation="portrait"/>
  <headerFooter scaleWithDoc="0"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List63">
    <tabColor indexed="23"/>
  </sheetPr>
  <dimension ref="A1:I66"/>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1169</v>
      </c>
      <c r="F1" s="12" t="s">
        <v>1734</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9</v>
      </c>
      <c r="I8" s="10" t="s">
        <v>9</v>
      </c>
    </row>
    <row r="9" spans="1:9" hidden="1" x14ac:dyDescent="0.2">
      <c r="H9" s="10" t="s">
        <v>10</v>
      </c>
      <c r="I9" s="10" t="s">
        <v>10</v>
      </c>
    </row>
    <row r="10" spans="1:9" hidden="1" x14ac:dyDescent="0.2">
      <c r="H10" s="10" t="s">
        <v>1172</v>
      </c>
      <c r="I10" s="10" t="s">
        <v>1173</v>
      </c>
    </row>
    <row r="11" spans="1:9" x14ac:dyDescent="0.2">
      <c r="G11" s="7" t="s">
        <v>1732</v>
      </c>
      <c r="H11" s="8" t="s">
        <v>2</v>
      </c>
      <c r="I11" s="8" t="s">
        <v>7</v>
      </c>
    </row>
    <row r="12" spans="1:9" x14ac:dyDescent="0.2">
      <c r="B12" s="10" t="s">
        <v>10</v>
      </c>
      <c r="C12" s="10"/>
      <c r="D12" s="10"/>
      <c r="E12" s="10"/>
      <c r="F12" s="10" t="s">
        <v>12</v>
      </c>
      <c r="G12" s="8" t="s">
        <v>106</v>
      </c>
      <c r="H12" s="23" t="str">
        <f>IF(SUM(H13,H17,H27,H31,H35,H47,H58,H59,H60,H61,H62,H63,H64,H65)&lt;&gt;0,SUM(H13,H17,H27,H31,H35,H47,H58,H59,H60,H61,H62,H63,H64,H65),"")</f>
        <v/>
      </c>
      <c r="I12" s="23" t="str">
        <f>IF(SUM(I13,I17,I27,I31,I35,I47,I58,I59,I60,I61,I62,I63,I64,I65)&lt;&gt;0,SUM(I13,I17,I27,I31,I35,I47,I58,I59,I60,I61,I62,I63,I64,I65),"")</f>
        <v/>
      </c>
    </row>
    <row r="13" spans="1:9" x14ac:dyDescent="0.2">
      <c r="B13" s="15" t="s">
        <v>1174</v>
      </c>
      <c r="C13" s="10"/>
      <c r="D13" s="10"/>
      <c r="E13" s="10" t="s">
        <v>15</v>
      </c>
      <c r="F13" s="10" t="s">
        <v>16</v>
      </c>
      <c r="G13" s="8" t="s">
        <v>2</v>
      </c>
      <c r="H13" s="23" t="str">
        <f>IF(SUM(H14:H16)&lt;&gt;0,SUM(H14:H16),"")</f>
        <v/>
      </c>
      <c r="I13" s="23" t="str">
        <f>IF(SUM(I14:I16)&lt;&gt;0,SUM(I14:I16),"")</f>
        <v/>
      </c>
    </row>
    <row r="14" spans="1:9" x14ac:dyDescent="0.2">
      <c r="B14" s="16" t="s">
        <v>17</v>
      </c>
      <c r="C14" s="10"/>
      <c r="D14" s="10"/>
      <c r="E14" s="10" t="s">
        <v>15</v>
      </c>
      <c r="F14" s="10" t="s">
        <v>17</v>
      </c>
      <c r="G14" s="8" t="s">
        <v>7</v>
      </c>
      <c r="H14" s="24"/>
      <c r="I14" s="24"/>
    </row>
    <row r="15" spans="1:9" x14ac:dyDescent="0.2">
      <c r="B15" s="16" t="s">
        <v>18</v>
      </c>
      <c r="C15" s="10" t="s">
        <v>15</v>
      </c>
      <c r="D15" s="10" t="s">
        <v>19</v>
      </c>
      <c r="E15" s="10" t="s">
        <v>20</v>
      </c>
      <c r="F15" s="10" t="s">
        <v>21</v>
      </c>
      <c r="G15" s="8" t="s">
        <v>22</v>
      </c>
      <c r="H15" s="24"/>
      <c r="I15" s="24"/>
    </row>
    <row r="16" spans="1:9" x14ac:dyDescent="0.2">
      <c r="B16" s="16" t="s">
        <v>23</v>
      </c>
      <c r="C16" s="10" t="s">
        <v>15</v>
      </c>
      <c r="D16" s="10" t="s">
        <v>24</v>
      </c>
      <c r="E16" s="10" t="s">
        <v>20</v>
      </c>
      <c r="F16" s="10" t="s">
        <v>21</v>
      </c>
      <c r="G16" s="8" t="s">
        <v>25</v>
      </c>
      <c r="H16" s="24"/>
      <c r="I16" s="24"/>
    </row>
    <row r="17" spans="2:9" x14ac:dyDescent="0.2">
      <c r="B17" s="15" t="s">
        <v>26</v>
      </c>
      <c r="C17" s="10"/>
      <c r="D17" s="10"/>
      <c r="E17" s="10" t="s">
        <v>26</v>
      </c>
      <c r="F17" s="10" t="s">
        <v>27</v>
      </c>
      <c r="G17" s="8" t="s">
        <v>28</v>
      </c>
      <c r="H17" s="23" t="str">
        <f>IF(SUM(H18:H21)&lt;&gt;0,SUM(H18:H21),"")</f>
        <v/>
      </c>
      <c r="I17" s="23" t="str">
        <f>IF(SUM(I18:I21)&lt;&gt;0,SUM(I18:I21),"")</f>
        <v/>
      </c>
    </row>
    <row r="18" spans="2:9" x14ac:dyDescent="0.2">
      <c r="B18" s="16" t="s">
        <v>29</v>
      </c>
      <c r="C18" s="10"/>
      <c r="D18" s="10"/>
      <c r="E18" s="10" t="s">
        <v>26</v>
      </c>
      <c r="F18" s="10" t="s">
        <v>29</v>
      </c>
      <c r="G18" s="8" t="s">
        <v>30</v>
      </c>
      <c r="H18" s="24"/>
      <c r="I18" s="24"/>
    </row>
    <row r="19" spans="2:9" x14ac:dyDescent="0.2">
      <c r="B19" s="16" t="s">
        <v>31</v>
      </c>
      <c r="C19" s="10"/>
      <c r="D19" s="10"/>
      <c r="E19" s="10" t="s">
        <v>26</v>
      </c>
      <c r="F19" s="10" t="s">
        <v>31</v>
      </c>
      <c r="G19" s="8" t="s">
        <v>32</v>
      </c>
      <c r="H19" s="24"/>
      <c r="I19" s="24"/>
    </row>
    <row r="20" spans="2:9" x14ac:dyDescent="0.2">
      <c r="B20" s="16" t="s">
        <v>33</v>
      </c>
      <c r="C20" s="10"/>
      <c r="D20" s="10"/>
      <c r="E20" s="10" t="s">
        <v>26</v>
      </c>
      <c r="F20" s="10" t="s">
        <v>33</v>
      </c>
      <c r="G20" s="8" t="s">
        <v>34</v>
      </c>
      <c r="H20" s="24"/>
      <c r="I20" s="24"/>
    </row>
    <row r="21" spans="2:9" x14ac:dyDescent="0.2">
      <c r="B21" s="16" t="s">
        <v>21</v>
      </c>
      <c r="C21" s="10"/>
      <c r="D21" s="10"/>
      <c r="E21" s="10" t="s">
        <v>26</v>
      </c>
      <c r="F21" s="10" t="s">
        <v>21</v>
      </c>
      <c r="G21" s="8" t="s">
        <v>35</v>
      </c>
      <c r="H21" s="24"/>
      <c r="I21" s="24"/>
    </row>
    <row r="22" spans="2:9" x14ac:dyDescent="0.2">
      <c r="B22" s="15" t="s">
        <v>36</v>
      </c>
      <c r="C22" s="10"/>
      <c r="D22" s="10"/>
      <c r="E22" s="10" t="s">
        <v>36</v>
      </c>
      <c r="F22" s="10" t="s">
        <v>27</v>
      </c>
      <c r="G22" s="8" t="s">
        <v>37</v>
      </c>
      <c r="H22" s="17" t="s">
        <v>1733</v>
      </c>
      <c r="I22" s="17" t="s">
        <v>1733</v>
      </c>
    </row>
    <row r="23" spans="2:9" x14ac:dyDescent="0.2">
      <c r="B23" s="16" t="s">
        <v>1175</v>
      </c>
      <c r="C23" s="10"/>
      <c r="D23" s="10"/>
      <c r="E23" s="10" t="s">
        <v>36</v>
      </c>
      <c r="F23" s="10" t="s">
        <v>29</v>
      </c>
      <c r="G23" s="8" t="s">
        <v>38</v>
      </c>
      <c r="H23" s="17" t="s">
        <v>1733</v>
      </c>
      <c r="I23" s="17" t="s">
        <v>1733</v>
      </c>
    </row>
    <row r="24" spans="2:9" x14ac:dyDescent="0.2">
      <c r="B24" s="16" t="s">
        <v>31</v>
      </c>
      <c r="C24" s="10"/>
      <c r="D24" s="10"/>
      <c r="E24" s="10" t="s">
        <v>36</v>
      </c>
      <c r="F24" s="10" t="s">
        <v>31</v>
      </c>
      <c r="G24" s="8" t="s">
        <v>39</v>
      </c>
      <c r="H24" s="17" t="s">
        <v>1733</v>
      </c>
      <c r="I24" s="17" t="s">
        <v>1733</v>
      </c>
    </row>
    <row r="25" spans="2:9" x14ac:dyDescent="0.2">
      <c r="B25" s="16" t="s">
        <v>33</v>
      </c>
      <c r="C25" s="10"/>
      <c r="D25" s="10"/>
      <c r="E25" s="10" t="s">
        <v>36</v>
      </c>
      <c r="F25" s="10" t="s">
        <v>33</v>
      </c>
      <c r="G25" s="8" t="s">
        <v>40</v>
      </c>
      <c r="H25" s="17" t="s">
        <v>1733</v>
      </c>
      <c r="I25" s="17" t="s">
        <v>1733</v>
      </c>
    </row>
    <row r="26" spans="2:9" x14ac:dyDescent="0.2">
      <c r="B26" s="16" t="s">
        <v>21</v>
      </c>
      <c r="C26" s="10"/>
      <c r="D26" s="10"/>
      <c r="E26" s="10" t="s">
        <v>36</v>
      </c>
      <c r="F26" s="10" t="s">
        <v>21</v>
      </c>
      <c r="G26" s="8" t="s">
        <v>41</v>
      </c>
      <c r="H26" s="17" t="s">
        <v>1733</v>
      </c>
      <c r="I26" s="17" t="s">
        <v>1733</v>
      </c>
    </row>
    <row r="27" spans="2:9" x14ac:dyDescent="0.2">
      <c r="B27" s="15" t="s">
        <v>42</v>
      </c>
      <c r="C27" s="10"/>
      <c r="D27" s="10"/>
      <c r="E27" s="10" t="s">
        <v>42</v>
      </c>
      <c r="F27" s="10" t="s">
        <v>43</v>
      </c>
      <c r="G27" s="8" t="s">
        <v>44</v>
      </c>
      <c r="H27" s="23" t="str">
        <f>IF(SUM(H28:H30)&lt;&gt;0,SUM(H28:H30),"")</f>
        <v/>
      </c>
      <c r="I27" s="23" t="str">
        <f>IF(SUM(I28:I30)&lt;&gt;0,SUM(I28:I30),"")</f>
        <v/>
      </c>
    </row>
    <row r="28" spans="2:9" x14ac:dyDescent="0.2">
      <c r="B28" s="16" t="s">
        <v>31</v>
      </c>
      <c r="C28" s="10"/>
      <c r="D28" s="10"/>
      <c r="E28" s="10" t="s">
        <v>42</v>
      </c>
      <c r="F28" s="10" t="s">
        <v>31</v>
      </c>
      <c r="G28" s="8" t="s">
        <v>45</v>
      </c>
      <c r="H28" s="24"/>
      <c r="I28" s="24"/>
    </row>
    <row r="29" spans="2:9" x14ac:dyDescent="0.2">
      <c r="B29" s="16" t="s">
        <v>33</v>
      </c>
      <c r="C29" s="10"/>
      <c r="D29" s="10"/>
      <c r="E29" s="10" t="s">
        <v>42</v>
      </c>
      <c r="F29" s="10" t="s">
        <v>33</v>
      </c>
      <c r="G29" s="8" t="s">
        <v>46</v>
      </c>
      <c r="H29" s="24"/>
      <c r="I29" s="24"/>
    </row>
    <row r="30" spans="2:9" x14ac:dyDescent="0.2">
      <c r="B30" s="16" t="s">
        <v>21</v>
      </c>
      <c r="C30" s="10"/>
      <c r="D30" s="10"/>
      <c r="E30" s="10" t="s">
        <v>42</v>
      </c>
      <c r="F30" s="10" t="s">
        <v>21</v>
      </c>
      <c r="G30" s="8" t="s">
        <v>47</v>
      </c>
      <c r="H30" s="24"/>
      <c r="I30" s="24"/>
    </row>
    <row r="31" spans="2:9" x14ac:dyDescent="0.2">
      <c r="B31" s="15" t="s">
        <v>48</v>
      </c>
      <c r="C31" s="10"/>
      <c r="D31" s="10"/>
      <c r="E31" s="10" t="s">
        <v>48</v>
      </c>
      <c r="F31" s="10" t="s">
        <v>43</v>
      </c>
      <c r="G31" s="8" t="s">
        <v>49</v>
      </c>
      <c r="H31" s="23" t="str">
        <f>IF(SUM(H33:H34)&lt;&gt;0,SUM(H33:H34),"")</f>
        <v/>
      </c>
      <c r="I31" s="23" t="str">
        <f>IF(SUM(I33:I34)&lt;&gt;0,SUM(I33:I34),"")</f>
        <v/>
      </c>
    </row>
    <row r="32" spans="2:9" x14ac:dyDescent="0.2">
      <c r="B32" s="16" t="s">
        <v>31</v>
      </c>
      <c r="C32" s="10"/>
      <c r="D32" s="10"/>
      <c r="E32" s="10" t="s">
        <v>48</v>
      </c>
      <c r="F32" s="10" t="s">
        <v>31</v>
      </c>
      <c r="G32" s="8" t="s">
        <v>50</v>
      </c>
      <c r="H32" s="17" t="s">
        <v>1733</v>
      </c>
      <c r="I32" s="17" t="s">
        <v>1733</v>
      </c>
    </row>
    <row r="33" spans="2:9" x14ac:dyDescent="0.2">
      <c r="B33" s="16" t="s">
        <v>33</v>
      </c>
      <c r="C33" s="10"/>
      <c r="D33" s="10"/>
      <c r="E33" s="10" t="s">
        <v>48</v>
      </c>
      <c r="F33" s="10" t="s">
        <v>33</v>
      </c>
      <c r="G33" s="8" t="s">
        <v>51</v>
      </c>
      <c r="H33" s="24"/>
      <c r="I33" s="24"/>
    </row>
    <row r="34" spans="2:9" x14ac:dyDescent="0.2">
      <c r="B34" s="16" t="s">
        <v>21</v>
      </c>
      <c r="C34" s="10"/>
      <c r="D34" s="10"/>
      <c r="E34" s="10" t="s">
        <v>48</v>
      </c>
      <c r="F34" s="10" t="s">
        <v>21</v>
      </c>
      <c r="G34" s="8" t="s">
        <v>52</v>
      </c>
      <c r="H34" s="24"/>
      <c r="I34" s="24"/>
    </row>
    <row r="35" spans="2:9" x14ac:dyDescent="0.2">
      <c r="B35" s="15" t="s">
        <v>53</v>
      </c>
      <c r="C35" s="10"/>
      <c r="D35" s="10"/>
      <c r="E35" s="10" t="s">
        <v>53</v>
      </c>
      <c r="F35" s="10" t="s">
        <v>43</v>
      </c>
      <c r="G35" s="8" t="s">
        <v>54</v>
      </c>
      <c r="H35" s="23" t="str">
        <f>IF(SUM(H36:H38)&lt;&gt;0,SUM(H36:H38),"")</f>
        <v/>
      </c>
      <c r="I35" s="23" t="str">
        <f>IF(SUM(I36:I38)&lt;&gt;0,SUM(I36:I38),"")</f>
        <v/>
      </c>
    </row>
    <row r="36" spans="2:9" x14ac:dyDescent="0.2">
      <c r="B36" s="16" t="s">
        <v>31</v>
      </c>
      <c r="C36" s="10"/>
      <c r="D36" s="10"/>
      <c r="E36" s="10" t="s">
        <v>53</v>
      </c>
      <c r="F36" s="10" t="s">
        <v>31</v>
      </c>
      <c r="G36" s="8" t="s">
        <v>55</v>
      </c>
      <c r="H36" s="24"/>
      <c r="I36" s="24"/>
    </row>
    <row r="37" spans="2:9" x14ac:dyDescent="0.2">
      <c r="B37" s="16" t="s">
        <v>33</v>
      </c>
      <c r="C37" s="10"/>
      <c r="D37" s="10"/>
      <c r="E37" s="10" t="s">
        <v>53</v>
      </c>
      <c r="F37" s="10" t="s">
        <v>33</v>
      </c>
      <c r="G37" s="8" t="s">
        <v>56</v>
      </c>
      <c r="H37" s="24"/>
      <c r="I37" s="24"/>
    </row>
    <row r="38" spans="2:9" x14ac:dyDescent="0.2">
      <c r="B38" s="16" t="s">
        <v>21</v>
      </c>
      <c r="C38" s="10"/>
      <c r="D38" s="10"/>
      <c r="E38" s="10" t="s">
        <v>53</v>
      </c>
      <c r="F38" s="10" t="s">
        <v>21</v>
      </c>
      <c r="G38" s="8" t="s">
        <v>57</v>
      </c>
      <c r="H38" s="24"/>
      <c r="I38" s="24"/>
    </row>
    <row r="39" spans="2:9" x14ac:dyDescent="0.2">
      <c r="B39" s="15" t="s">
        <v>58</v>
      </c>
      <c r="C39" s="10"/>
      <c r="D39" s="10"/>
      <c r="E39" s="10" t="s">
        <v>58</v>
      </c>
      <c r="F39" s="10" t="s">
        <v>43</v>
      </c>
      <c r="G39" s="8" t="s">
        <v>59</v>
      </c>
      <c r="H39" s="17" t="s">
        <v>1733</v>
      </c>
      <c r="I39" s="17" t="s">
        <v>1733</v>
      </c>
    </row>
    <row r="40" spans="2:9" x14ac:dyDescent="0.2">
      <c r="B40" s="16" t="s">
        <v>31</v>
      </c>
      <c r="C40" s="10"/>
      <c r="D40" s="10"/>
      <c r="E40" s="10" t="s">
        <v>58</v>
      </c>
      <c r="F40" s="10" t="s">
        <v>31</v>
      </c>
      <c r="G40" s="8" t="s">
        <v>60</v>
      </c>
      <c r="H40" s="17" t="s">
        <v>1733</v>
      </c>
      <c r="I40" s="17" t="s">
        <v>1733</v>
      </c>
    </row>
    <row r="41" spans="2:9" x14ac:dyDescent="0.2">
      <c r="B41" s="16" t="s">
        <v>33</v>
      </c>
      <c r="C41" s="10"/>
      <c r="D41" s="10"/>
      <c r="E41" s="10" t="s">
        <v>58</v>
      </c>
      <c r="F41" s="10" t="s">
        <v>33</v>
      </c>
      <c r="G41" s="8" t="s">
        <v>61</v>
      </c>
      <c r="H41" s="17" t="s">
        <v>1733</v>
      </c>
      <c r="I41" s="17" t="s">
        <v>1733</v>
      </c>
    </row>
    <row r="42" spans="2:9" x14ac:dyDescent="0.2">
      <c r="B42" s="16" t="s">
        <v>21</v>
      </c>
      <c r="C42" s="10"/>
      <c r="D42" s="10"/>
      <c r="E42" s="10" t="s">
        <v>58</v>
      </c>
      <c r="F42" s="10" t="s">
        <v>21</v>
      </c>
      <c r="G42" s="8" t="s">
        <v>62</v>
      </c>
      <c r="H42" s="17" t="s">
        <v>1733</v>
      </c>
      <c r="I42" s="17" t="s">
        <v>1733</v>
      </c>
    </row>
    <row r="43" spans="2:9" x14ac:dyDescent="0.2">
      <c r="B43" s="15" t="s">
        <v>63</v>
      </c>
      <c r="C43" s="10"/>
      <c r="D43" s="10"/>
      <c r="E43" s="10" t="s">
        <v>63</v>
      </c>
      <c r="F43" s="10" t="s">
        <v>43</v>
      </c>
      <c r="G43" s="8" t="s">
        <v>64</v>
      </c>
      <c r="H43" s="17" t="s">
        <v>1733</v>
      </c>
      <c r="I43" s="17" t="s">
        <v>1733</v>
      </c>
    </row>
    <row r="44" spans="2:9" x14ac:dyDescent="0.2">
      <c r="B44" s="16" t="s">
        <v>31</v>
      </c>
      <c r="C44" s="10"/>
      <c r="D44" s="10"/>
      <c r="E44" s="10" t="s">
        <v>63</v>
      </c>
      <c r="F44" s="10" t="s">
        <v>31</v>
      </c>
      <c r="G44" s="8" t="s">
        <v>65</v>
      </c>
      <c r="H44" s="17" t="s">
        <v>1733</v>
      </c>
      <c r="I44" s="17" t="s">
        <v>1733</v>
      </c>
    </row>
    <row r="45" spans="2:9" x14ac:dyDescent="0.2">
      <c r="B45" s="16" t="s">
        <v>33</v>
      </c>
      <c r="C45" s="10"/>
      <c r="D45" s="10"/>
      <c r="E45" s="10" t="s">
        <v>63</v>
      </c>
      <c r="F45" s="10" t="s">
        <v>33</v>
      </c>
      <c r="G45" s="8" t="s">
        <v>66</v>
      </c>
      <c r="H45" s="17" t="s">
        <v>1733</v>
      </c>
      <c r="I45" s="17" t="s">
        <v>1733</v>
      </c>
    </row>
    <row r="46" spans="2:9" x14ac:dyDescent="0.2">
      <c r="B46" s="16" t="s">
        <v>21</v>
      </c>
      <c r="C46" s="10"/>
      <c r="D46" s="10"/>
      <c r="E46" s="10" t="s">
        <v>63</v>
      </c>
      <c r="F46" s="10" t="s">
        <v>21</v>
      </c>
      <c r="G46" s="8" t="s">
        <v>67</v>
      </c>
      <c r="H46" s="17" t="s">
        <v>1733</v>
      </c>
      <c r="I46" s="17" t="s">
        <v>1733</v>
      </c>
    </row>
    <row r="47" spans="2:9" x14ac:dyDescent="0.2">
      <c r="B47" s="15" t="s">
        <v>68</v>
      </c>
      <c r="C47" s="10"/>
      <c r="D47" s="10"/>
      <c r="E47" s="10" t="s">
        <v>68</v>
      </c>
      <c r="F47" s="10" t="s">
        <v>293</v>
      </c>
      <c r="G47" s="8" t="s">
        <v>69</v>
      </c>
      <c r="H47" s="23" t="str">
        <f>IF(SUM(H48:H49)&lt;&gt;0,SUM(H48:H49),"")</f>
        <v/>
      </c>
      <c r="I47" s="23" t="str">
        <f>IF(SUM(I48:I49)&lt;&gt;0,SUM(I48:I49),"")</f>
        <v/>
      </c>
    </row>
    <row r="48" spans="2:9" x14ac:dyDescent="0.2">
      <c r="B48" s="16" t="s">
        <v>33</v>
      </c>
      <c r="C48" s="10"/>
      <c r="D48" s="10"/>
      <c r="E48" s="10" t="s">
        <v>68</v>
      </c>
      <c r="F48" s="10" t="s">
        <v>33</v>
      </c>
      <c r="G48" s="8" t="s">
        <v>70</v>
      </c>
      <c r="H48" s="24"/>
      <c r="I48" s="24"/>
    </row>
    <row r="49" spans="2:9" x14ac:dyDescent="0.2">
      <c r="B49" s="16" t="s">
        <v>21</v>
      </c>
      <c r="C49" s="10"/>
      <c r="D49" s="10"/>
      <c r="E49" s="10" t="s">
        <v>68</v>
      </c>
      <c r="F49" s="10" t="s">
        <v>21</v>
      </c>
      <c r="G49" s="8" t="s">
        <v>71</v>
      </c>
      <c r="H49" s="24"/>
      <c r="I49" s="24"/>
    </row>
    <row r="50" spans="2:9" x14ac:dyDescent="0.2">
      <c r="B50" s="15" t="s">
        <v>1176</v>
      </c>
      <c r="C50" s="10"/>
      <c r="D50" s="10"/>
      <c r="E50" s="10" t="s">
        <v>72</v>
      </c>
      <c r="F50" s="10" t="s">
        <v>43</v>
      </c>
      <c r="G50" s="8" t="s">
        <v>73</v>
      </c>
      <c r="H50" s="17" t="s">
        <v>1733</v>
      </c>
      <c r="I50" s="17" t="s">
        <v>1733</v>
      </c>
    </row>
    <row r="51" spans="2:9" x14ac:dyDescent="0.2">
      <c r="B51" s="16" t="s">
        <v>33</v>
      </c>
      <c r="C51" s="10"/>
      <c r="D51" s="10"/>
      <c r="E51" s="10" t="s">
        <v>72</v>
      </c>
      <c r="F51" s="10" t="s">
        <v>33</v>
      </c>
      <c r="G51" s="8" t="s">
        <v>75</v>
      </c>
      <c r="H51" s="17" t="s">
        <v>1733</v>
      </c>
      <c r="I51" s="17" t="s">
        <v>1733</v>
      </c>
    </row>
    <row r="52" spans="2:9" x14ac:dyDescent="0.2">
      <c r="B52" s="16" t="s">
        <v>31</v>
      </c>
      <c r="C52" s="10"/>
      <c r="D52" s="10"/>
      <c r="E52" s="10" t="s">
        <v>72</v>
      </c>
      <c r="F52" s="10" t="s">
        <v>31</v>
      </c>
      <c r="G52" s="8" t="s">
        <v>108</v>
      </c>
      <c r="H52" s="17" t="s">
        <v>1733</v>
      </c>
      <c r="I52" s="17" t="s">
        <v>1733</v>
      </c>
    </row>
    <row r="53" spans="2:9" x14ac:dyDescent="0.2">
      <c r="B53" s="16" t="s">
        <v>21</v>
      </c>
      <c r="C53" s="10"/>
      <c r="D53" s="10"/>
      <c r="E53" s="10" t="s">
        <v>72</v>
      </c>
      <c r="F53" s="10" t="s">
        <v>21</v>
      </c>
      <c r="G53" s="8" t="s">
        <v>76</v>
      </c>
      <c r="H53" s="17" t="s">
        <v>1733</v>
      </c>
      <c r="I53" s="17" t="s">
        <v>1733</v>
      </c>
    </row>
    <row r="54" spans="2:9" x14ac:dyDescent="0.2">
      <c r="B54" s="15" t="s">
        <v>77</v>
      </c>
      <c r="C54" s="10"/>
      <c r="D54" s="10"/>
      <c r="E54" s="10" t="s">
        <v>77</v>
      </c>
      <c r="F54" s="10" t="s">
        <v>43</v>
      </c>
      <c r="G54" s="8" t="s">
        <v>78</v>
      </c>
      <c r="H54" s="17" t="s">
        <v>1733</v>
      </c>
      <c r="I54" s="17" t="s">
        <v>1733</v>
      </c>
    </row>
    <row r="55" spans="2:9" x14ac:dyDescent="0.2">
      <c r="B55" s="16" t="s">
        <v>31</v>
      </c>
      <c r="C55" s="10"/>
      <c r="D55" s="10"/>
      <c r="E55" s="10" t="s">
        <v>77</v>
      </c>
      <c r="F55" s="10" t="s">
        <v>31</v>
      </c>
      <c r="G55" s="8" t="s">
        <v>79</v>
      </c>
      <c r="H55" s="17" t="s">
        <v>1733</v>
      </c>
      <c r="I55" s="17" t="s">
        <v>1733</v>
      </c>
    </row>
    <row r="56" spans="2:9" x14ac:dyDescent="0.2">
      <c r="B56" s="16" t="s">
        <v>33</v>
      </c>
      <c r="C56" s="10"/>
      <c r="D56" s="10"/>
      <c r="E56" s="10" t="s">
        <v>77</v>
      </c>
      <c r="F56" s="10" t="s">
        <v>33</v>
      </c>
      <c r="G56" s="8" t="s">
        <v>80</v>
      </c>
      <c r="H56" s="17" t="s">
        <v>1733</v>
      </c>
      <c r="I56" s="17" t="s">
        <v>1733</v>
      </c>
    </row>
    <row r="57" spans="2:9" x14ac:dyDescent="0.2">
      <c r="B57" s="16" t="s">
        <v>21</v>
      </c>
      <c r="C57" s="10"/>
      <c r="D57" s="10"/>
      <c r="E57" s="10" t="s">
        <v>77</v>
      </c>
      <c r="F57" s="10" t="s">
        <v>21</v>
      </c>
      <c r="G57" s="8" t="s">
        <v>81</v>
      </c>
      <c r="H57" s="17" t="s">
        <v>1733</v>
      </c>
      <c r="I57" s="17" t="s">
        <v>1733</v>
      </c>
    </row>
    <row r="58" spans="2:9" x14ac:dyDescent="0.2">
      <c r="B58" s="15" t="s">
        <v>82</v>
      </c>
      <c r="C58" s="10"/>
      <c r="D58" s="10"/>
      <c r="E58" s="10" t="s">
        <v>83</v>
      </c>
      <c r="F58" s="10" t="s">
        <v>29</v>
      </c>
      <c r="G58" s="8" t="s">
        <v>84</v>
      </c>
      <c r="H58" s="24"/>
      <c r="I58" s="24"/>
    </row>
    <row r="59" spans="2:9" x14ac:dyDescent="0.2">
      <c r="B59" s="15" t="s">
        <v>85</v>
      </c>
      <c r="C59" s="10" t="s">
        <v>86</v>
      </c>
      <c r="D59" s="10" t="s">
        <v>88</v>
      </c>
      <c r="E59" s="10" t="s">
        <v>89</v>
      </c>
      <c r="F59" s="10" t="s">
        <v>90</v>
      </c>
      <c r="G59" s="8" t="s">
        <v>91</v>
      </c>
      <c r="H59" s="24"/>
      <c r="I59" s="24"/>
    </row>
    <row r="60" spans="2:9" x14ac:dyDescent="0.2">
      <c r="B60" s="15" t="s">
        <v>94</v>
      </c>
      <c r="C60" s="10"/>
      <c r="D60" s="10"/>
      <c r="E60" s="10" t="s">
        <v>86</v>
      </c>
      <c r="F60" s="10" t="s">
        <v>94</v>
      </c>
      <c r="G60" s="8" t="s">
        <v>93</v>
      </c>
      <c r="H60" s="24"/>
      <c r="I60" s="24"/>
    </row>
    <row r="61" spans="2:9" x14ac:dyDescent="0.2">
      <c r="B61" s="15" t="s">
        <v>100</v>
      </c>
      <c r="C61" s="10"/>
      <c r="D61" s="10"/>
      <c r="E61" s="10" t="s">
        <v>86</v>
      </c>
      <c r="F61" s="10" t="s">
        <v>100</v>
      </c>
      <c r="G61" s="8" t="s">
        <v>95</v>
      </c>
      <c r="H61" s="24"/>
      <c r="I61" s="24"/>
    </row>
    <row r="62" spans="2:9" x14ac:dyDescent="0.2">
      <c r="B62" s="15" t="s">
        <v>92</v>
      </c>
      <c r="C62" s="10"/>
      <c r="D62" s="10"/>
      <c r="E62" s="10" t="s">
        <v>92</v>
      </c>
      <c r="F62" s="10" t="s">
        <v>31</v>
      </c>
      <c r="G62" s="8" t="s">
        <v>97</v>
      </c>
      <c r="H62" s="24"/>
      <c r="I62" s="24"/>
    </row>
    <row r="63" spans="2:9" x14ac:dyDescent="0.2">
      <c r="B63" s="15" t="s">
        <v>107</v>
      </c>
      <c r="C63" s="10"/>
      <c r="D63" s="10"/>
      <c r="E63" s="10" t="s">
        <v>86</v>
      </c>
      <c r="F63" s="10" t="s">
        <v>107</v>
      </c>
      <c r="G63" s="8" t="s">
        <v>99</v>
      </c>
      <c r="H63" s="24"/>
      <c r="I63" s="24"/>
    </row>
    <row r="64" spans="2:9" x14ac:dyDescent="0.2">
      <c r="B64" s="15" t="s">
        <v>113</v>
      </c>
      <c r="C64" s="10"/>
      <c r="D64" s="10"/>
      <c r="E64" s="10" t="s">
        <v>86</v>
      </c>
      <c r="F64" s="10" t="s">
        <v>114</v>
      </c>
      <c r="G64" s="8" t="s">
        <v>101</v>
      </c>
      <c r="H64" s="24"/>
      <c r="I64" s="24"/>
    </row>
    <row r="65" spans="2:9" x14ac:dyDescent="0.2">
      <c r="B65" s="15" t="s">
        <v>116</v>
      </c>
      <c r="C65" s="10"/>
      <c r="D65" s="10"/>
      <c r="E65" s="10" t="s">
        <v>117</v>
      </c>
      <c r="F65" s="10" t="s">
        <v>12</v>
      </c>
      <c r="G65" s="8" t="s">
        <v>103</v>
      </c>
      <c r="H65" s="24"/>
      <c r="I65" s="24"/>
    </row>
    <row r="66" spans="2:9" x14ac:dyDescent="0.2">
      <c r="B66" s="15" t="s">
        <v>988</v>
      </c>
      <c r="C66" s="10"/>
      <c r="D66" s="10"/>
      <c r="E66" s="10"/>
      <c r="F66" s="10" t="s">
        <v>119</v>
      </c>
      <c r="G66" s="8" t="s">
        <v>1177</v>
      </c>
      <c r="H66" s="17" t="s">
        <v>1733</v>
      </c>
      <c r="I66" s="17" t="s">
        <v>1733</v>
      </c>
    </row>
  </sheetData>
  <printOptions gridLines="1" gridLinesSet="0"/>
  <pageMargins left="0" right="0" top="0" bottom="0" header="0" footer="0"/>
  <pageSetup paperSize="9" fitToHeight="0" orientation="portrait"/>
  <headerFooter scaleWithDoc="0"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List64">
    <tabColor indexed="23"/>
  </sheetPr>
  <dimension ref="A1:I44"/>
  <sheetViews>
    <sheetView workbookViewId="0">
      <pane xSplit="7" ySplit="11" topLeftCell="H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1178</v>
      </c>
      <c r="F1" s="12" t="s">
        <v>1734</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9</v>
      </c>
      <c r="I8" s="10" t="s">
        <v>9</v>
      </c>
    </row>
    <row r="9" spans="1:9" hidden="1" x14ac:dyDescent="0.2">
      <c r="H9" s="10" t="s">
        <v>122</v>
      </c>
      <c r="I9" s="10" t="s">
        <v>122</v>
      </c>
    </row>
    <row r="10" spans="1:9" hidden="1" x14ac:dyDescent="0.2">
      <c r="H10" s="10" t="s">
        <v>1172</v>
      </c>
      <c r="I10" s="10" t="s">
        <v>1173</v>
      </c>
    </row>
    <row r="11" spans="1:9" x14ac:dyDescent="0.2">
      <c r="G11" s="7" t="s">
        <v>1732</v>
      </c>
      <c r="H11" s="8" t="s">
        <v>2</v>
      </c>
      <c r="I11" s="8" t="s">
        <v>7</v>
      </c>
    </row>
    <row r="12" spans="1:9" x14ac:dyDescent="0.2">
      <c r="B12" s="10" t="s">
        <v>125</v>
      </c>
      <c r="C12" s="10"/>
      <c r="D12" s="10"/>
      <c r="E12" s="10" t="s">
        <v>125</v>
      </c>
      <c r="F12" s="10" t="s">
        <v>126</v>
      </c>
      <c r="G12" s="8" t="s">
        <v>2</v>
      </c>
      <c r="H12" s="23" t="str">
        <f>IF(SUM(H13:H17)&lt;&gt;0,SUM(H13:H17),"")</f>
        <v/>
      </c>
      <c r="I12" s="23" t="str">
        <f>IF(SUM(I13:I17)&lt;&gt;0,SUM(I13:I17),"")</f>
        <v/>
      </c>
    </row>
    <row r="13" spans="1:9" x14ac:dyDescent="0.2">
      <c r="B13" s="15" t="s">
        <v>29</v>
      </c>
      <c r="C13" s="10"/>
      <c r="D13" s="10"/>
      <c r="E13" s="10" t="s">
        <v>125</v>
      </c>
      <c r="F13" s="10" t="s">
        <v>29</v>
      </c>
      <c r="G13" s="8" t="s">
        <v>7</v>
      </c>
      <c r="H13" s="24"/>
      <c r="I13" s="24"/>
    </row>
    <row r="14" spans="1:9" x14ac:dyDescent="0.2">
      <c r="B14" s="15" t="s">
        <v>127</v>
      </c>
      <c r="C14" s="10"/>
      <c r="D14" s="10"/>
      <c r="E14" s="10" t="s">
        <v>125</v>
      </c>
      <c r="F14" s="10" t="s">
        <v>127</v>
      </c>
      <c r="G14" s="8" t="s">
        <v>22</v>
      </c>
      <c r="H14" s="24"/>
      <c r="I14" s="24"/>
    </row>
    <row r="15" spans="1:9" x14ac:dyDescent="0.2">
      <c r="B15" s="15" t="s">
        <v>128</v>
      </c>
      <c r="C15" s="10"/>
      <c r="D15" s="10"/>
      <c r="E15" s="10" t="s">
        <v>125</v>
      </c>
      <c r="F15" s="10" t="s">
        <v>128</v>
      </c>
      <c r="G15" s="8" t="s">
        <v>25</v>
      </c>
      <c r="H15" s="24"/>
      <c r="I15" s="24"/>
    </row>
    <row r="16" spans="1:9" x14ac:dyDescent="0.2">
      <c r="B16" s="15" t="s">
        <v>129</v>
      </c>
      <c r="C16" s="10"/>
      <c r="D16" s="10"/>
      <c r="E16" s="10" t="s">
        <v>125</v>
      </c>
      <c r="F16" s="10" t="s">
        <v>129</v>
      </c>
      <c r="G16" s="8" t="s">
        <v>28</v>
      </c>
      <c r="H16" s="24"/>
      <c r="I16" s="24"/>
    </row>
    <row r="17" spans="2:9" x14ac:dyDescent="0.2">
      <c r="B17" s="15" t="s">
        <v>130</v>
      </c>
      <c r="C17" s="10"/>
      <c r="D17" s="10"/>
      <c r="E17" s="10" t="s">
        <v>125</v>
      </c>
      <c r="F17" s="10" t="s">
        <v>130</v>
      </c>
      <c r="G17" s="8" t="s">
        <v>30</v>
      </c>
      <c r="H17" s="24"/>
      <c r="I17" s="24"/>
    </row>
    <row r="18" spans="2:9" x14ac:dyDescent="0.2">
      <c r="B18" s="10" t="s">
        <v>131</v>
      </c>
      <c r="C18" s="10"/>
      <c r="D18" s="10"/>
      <c r="E18" s="10" t="s">
        <v>131</v>
      </c>
      <c r="F18" s="10" t="s">
        <v>126</v>
      </c>
      <c r="G18" s="8" t="s">
        <v>132</v>
      </c>
      <c r="H18" s="17" t="s">
        <v>1733</v>
      </c>
      <c r="I18" s="17" t="s">
        <v>1733</v>
      </c>
    </row>
    <row r="19" spans="2:9" x14ac:dyDescent="0.2">
      <c r="B19" s="15" t="s">
        <v>1175</v>
      </c>
      <c r="C19" s="10"/>
      <c r="D19" s="10"/>
      <c r="E19" s="10" t="s">
        <v>131</v>
      </c>
      <c r="F19" s="10" t="s">
        <v>29</v>
      </c>
      <c r="G19" s="8" t="s">
        <v>133</v>
      </c>
      <c r="H19" s="17" t="s">
        <v>1733</v>
      </c>
      <c r="I19" s="17" t="s">
        <v>1733</v>
      </c>
    </row>
    <row r="20" spans="2:9" x14ac:dyDescent="0.2">
      <c r="B20" s="15" t="s">
        <v>127</v>
      </c>
      <c r="C20" s="10"/>
      <c r="D20" s="10"/>
      <c r="E20" s="10" t="s">
        <v>131</v>
      </c>
      <c r="F20" s="10" t="s">
        <v>127</v>
      </c>
      <c r="G20" s="8" t="s">
        <v>134</v>
      </c>
      <c r="H20" s="17" t="s">
        <v>1733</v>
      </c>
      <c r="I20" s="17" t="s">
        <v>1733</v>
      </c>
    </row>
    <row r="21" spans="2:9" x14ac:dyDescent="0.2">
      <c r="B21" s="15" t="s">
        <v>128</v>
      </c>
      <c r="C21" s="10"/>
      <c r="D21" s="10"/>
      <c r="E21" s="10" t="s">
        <v>131</v>
      </c>
      <c r="F21" s="10" t="s">
        <v>128</v>
      </c>
      <c r="G21" s="8" t="s">
        <v>135</v>
      </c>
      <c r="H21" s="17" t="s">
        <v>1733</v>
      </c>
      <c r="I21" s="17" t="s">
        <v>1733</v>
      </c>
    </row>
    <row r="22" spans="2:9" x14ac:dyDescent="0.2">
      <c r="B22" s="15" t="s">
        <v>129</v>
      </c>
      <c r="C22" s="10"/>
      <c r="D22" s="10"/>
      <c r="E22" s="10" t="s">
        <v>131</v>
      </c>
      <c r="F22" s="10" t="s">
        <v>129</v>
      </c>
      <c r="G22" s="8" t="s">
        <v>136</v>
      </c>
      <c r="H22" s="17" t="s">
        <v>1733</v>
      </c>
      <c r="I22" s="17" t="s">
        <v>1733</v>
      </c>
    </row>
    <row r="23" spans="2:9" x14ac:dyDescent="0.2">
      <c r="B23" s="15" t="s">
        <v>130</v>
      </c>
      <c r="C23" s="10"/>
      <c r="D23" s="10"/>
      <c r="E23" s="10" t="s">
        <v>131</v>
      </c>
      <c r="F23" s="10" t="s">
        <v>130</v>
      </c>
      <c r="G23" s="8" t="s">
        <v>137</v>
      </c>
      <c r="H23" s="17" t="s">
        <v>1733</v>
      </c>
      <c r="I23" s="17" t="s">
        <v>1733</v>
      </c>
    </row>
    <row r="24" spans="2:9" x14ac:dyDescent="0.2">
      <c r="B24" s="10" t="s">
        <v>138</v>
      </c>
      <c r="C24" s="10"/>
      <c r="D24" s="10"/>
      <c r="E24" s="10" t="s">
        <v>138</v>
      </c>
      <c r="F24" s="10" t="s">
        <v>139</v>
      </c>
      <c r="G24" s="8" t="s">
        <v>32</v>
      </c>
      <c r="H24" s="23" t="str">
        <f>IF(SUM(H25:H27)&lt;&gt;0,SUM(H25:H27),"")</f>
        <v/>
      </c>
      <c r="I24" s="23" t="str">
        <f>IF(SUM(I25:I27)&lt;&gt;0,SUM(I25:I27),"")</f>
        <v/>
      </c>
    </row>
    <row r="25" spans="2:9" x14ac:dyDescent="0.2">
      <c r="B25" s="15" t="s">
        <v>128</v>
      </c>
      <c r="C25" s="10"/>
      <c r="D25" s="10"/>
      <c r="E25" s="10" t="s">
        <v>138</v>
      </c>
      <c r="F25" s="10" t="s">
        <v>128</v>
      </c>
      <c r="G25" s="8" t="s">
        <v>34</v>
      </c>
      <c r="H25" s="24"/>
      <c r="I25" s="24"/>
    </row>
    <row r="26" spans="2:9" x14ac:dyDescent="0.2">
      <c r="B26" s="15" t="s">
        <v>129</v>
      </c>
      <c r="C26" s="10"/>
      <c r="D26" s="10"/>
      <c r="E26" s="10" t="s">
        <v>138</v>
      </c>
      <c r="F26" s="10" t="s">
        <v>129</v>
      </c>
      <c r="G26" s="8" t="s">
        <v>35</v>
      </c>
      <c r="H26" s="24"/>
      <c r="I26" s="24"/>
    </row>
    <row r="27" spans="2:9" x14ac:dyDescent="0.2">
      <c r="B27" s="15" t="s">
        <v>130</v>
      </c>
      <c r="C27" s="10"/>
      <c r="D27" s="10"/>
      <c r="E27" s="10" t="s">
        <v>138</v>
      </c>
      <c r="F27" s="10" t="s">
        <v>130</v>
      </c>
      <c r="G27" s="8" t="s">
        <v>49</v>
      </c>
      <c r="H27" s="24"/>
      <c r="I27" s="24"/>
    </row>
    <row r="28" spans="2:9" x14ac:dyDescent="0.2">
      <c r="B28" s="10" t="s">
        <v>140</v>
      </c>
      <c r="C28" s="10"/>
      <c r="D28" s="10"/>
      <c r="E28" s="10" t="s">
        <v>140</v>
      </c>
      <c r="F28" s="10" t="s">
        <v>139</v>
      </c>
      <c r="G28" s="8" t="s">
        <v>50</v>
      </c>
      <c r="H28" s="23" t="str">
        <f>IF(SUM(H29:H31)&lt;&gt;0,SUM(H29:H31),"")</f>
        <v/>
      </c>
      <c r="I28" s="23" t="str">
        <f>IF(SUM(I29:I31)&lt;&gt;0,SUM(I29:I31),"")</f>
        <v/>
      </c>
    </row>
    <row r="29" spans="2:9" x14ac:dyDescent="0.2">
      <c r="B29" s="15" t="s">
        <v>128</v>
      </c>
      <c r="C29" s="10"/>
      <c r="D29" s="10"/>
      <c r="E29" s="10" t="s">
        <v>140</v>
      </c>
      <c r="F29" s="10" t="s">
        <v>128</v>
      </c>
      <c r="G29" s="8" t="s">
        <v>51</v>
      </c>
      <c r="H29" s="24"/>
      <c r="I29" s="24"/>
    </row>
    <row r="30" spans="2:9" x14ac:dyDescent="0.2">
      <c r="B30" s="15" t="s">
        <v>129</v>
      </c>
      <c r="C30" s="10"/>
      <c r="D30" s="10"/>
      <c r="E30" s="10" t="s">
        <v>140</v>
      </c>
      <c r="F30" s="10" t="s">
        <v>129</v>
      </c>
      <c r="G30" s="8" t="s">
        <v>52</v>
      </c>
      <c r="H30" s="24"/>
      <c r="I30" s="24"/>
    </row>
    <row r="31" spans="2:9" x14ac:dyDescent="0.2">
      <c r="B31" s="15" t="s">
        <v>130</v>
      </c>
      <c r="C31" s="10"/>
      <c r="D31" s="10"/>
      <c r="E31" s="10" t="s">
        <v>140</v>
      </c>
      <c r="F31" s="10" t="s">
        <v>130</v>
      </c>
      <c r="G31" s="8" t="s">
        <v>141</v>
      </c>
      <c r="H31" s="24"/>
      <c r="I31" s="24"/>
    </row>
    <row r="32" spans="2:9" x14ac:dyDescent="0.2">
      <c r="B32" s="10" t="s">
        <v>142</v>
      </c>
      <c r="C32" s="10"/>
      <c r="D32" s="10"/>
      <c r="E32" s="10" t="s">
        <v>142</v>
      </c>
      <c r="F32" s="10" t="s">
        <v>139</v>
      </c>
      <c r="G32" s="8" t="s">
        <v>54</v>
      </c>
      <c r="H32" s="17" t="s">
        <v>1733</v>
      </c>
      <c r="I32" s="17" t="s">
        <v>1733</v>
      </c>
    </row>
    <row r="33" spans="2:9" x14ac:dyDescent="0.2">
      <c r="B33" s="15" t="s">
        <v>128</v>
      </c>
      <c r="C33" s="10"/>
      <c r="D33" s="10"/>
      <c r="E33" s="10" t="s">
        <v>142</v>
      </c>
      <c r="F33" s="10" t="s">
        <v>128</v>
      </c>
      <c r="G33" s="8" t="s">
        <v>55</v>
      </c>
      <c r="H33" s="17" t="s">
        <v>1733</v>
      </c>
      <c r="I33" s="17" t="s">
        <v>1733</v>
      </c>
    </row>
    <row r="34" spans="2:9" x14ac:dyDescent="0.2">
      <c r="B34" s="15" t="s">
        <v>129</v>
      </c>
      <c r="C34" s="10"/>
      <c r="D34" s="10"/>
      <c r="E34" s="10" t="s">
        <v>142</v>
      </c>
      <c r="F34" s="10" t="s">
        <v>129</v>
      </c>
      <c r="G34" s="8" t="s">
        <v>56</v>
      </c>
      <c r="H34" s="17" t="s">
        <v>1733</v>
      </c>
      <c r="I34" s="17" t="s">
        <v>1733</v>
      </c>
    </row>
    <row r="35" spans="2:9" x14ac:dyDescent="0.2">
      <c r="B35" s="15" t="s">
        <v>130</v>
      </c>
      <c r="C35" s="10"/>
      <c r="D35" s="10"/>
      <c r="E35" s="10" t="s">
        <v>142</v>
      </c>
      <c r="F35" s="10" t="s">
        <v>130</v>
      </c>
      <c r="G35" s="8" t="s">
        <v>57</v>
      </c>
      <c r="H35" s="17" t="s">
        <v>1733</v>
      </c>
      <c r="I35" s="17" t="s">
        <v>1733</v>
      </c>
    </row>
    <row r="36" spans="2:9" x14ac:dyDescent="0.2">
      <c r="B36" s="10" t="s">
        <v>82</v>
      </c>
      <c r="C36" s="10"/>
      <c r="D36" s="10"/>
      <c r="E36" s="10" t="s">
        <v>83</v>
      </c>
      <c r="F36" s="10" t="s">
        <v>29</v>
      </c>
      <c r="G36" s="8" t="s">
        <v>143</v>
      </c>
      <c r="H36" s="24"/>
      <c r="I36" s="24"/>
    </row>
    <row r="37" spans="2:9" x14ac:dyDescent="0.2">
      <c r="B37" s="10" t="s">
        <v>85</v>
      </c>
      <c r="C37" s="10" t="s">
        <v>86</v>
      </c>
      <c r="D37" s="10" t="s">
        <v>88</v>
      </c>
      <c r="E37" s="10" t="s">
        <v>89</v>
      </c>
      <c r="F37" s="10" t="s">
        <v>90</v>
      </c>
      <c r="G37" s="8" t="s">
        <v>144</v>
      </c>
      <c r="H37" s="24"/>
      <c r="I37" s="24"/>
    </row>
    <row r="38" spans="2:9" x14ac:dyDescent="0.2">
      <c r="B38" s="10" t="s">
        <v>145</v>
      </c>
      <c r="C38" s="10"/>
      <c r="D38" s="10"/>
      <c r="E38" s="10" t="s">
        <v>86</v>
      </c>
      <c r="F38" s="10" t="s">
        <v>145</v>
      </c>
      <c r="G38" s="8" t="s">
        <v>146</v>
      </c>
      <c r="H38" s="24"/>
      <c r="I38" s="24"/>
    </row>
    <row r="39" spans="2:9" x14ac:dyDescent="0.2">
      <c r="B39" s="10" t="s">
        <v>165</v>
      </c>
      <c r="C39" s="10"/>
      <c r="D39" s="10"/>
      <c r="E39" s="10" t="s">
        <v>86</v>
      </c>
      <c r="F39" s="10" t="s">
        <v>165</v>
      </c>
      <c r="G39" s="8" t="s">
        <v>151</v>
      </c>
      <c r="H39" s="24"/>
      <c r="I39" s="24"/>
    </row>
    <row r="40" spans="2:9" x14ac:dyDescent="0.2">
      <c r="B40" s="10" t="s">
        <v>168</v>
      </c>
      <c r="C40" s="10"/>
      <c r="D40" s="10"/>
      <c r="E40" s="10" t="s">
        <v>86</v>
      </c>
      <c r="F40" s="10" t="s">
        <v>168</v>
      </c>
      <c r="G40" s="8" t="s">
        <v>154</v>
      </c>
      <c r="H40" s="24"/>
      <c r="I40" s="24"/>
    </row>
    <row r="41" spans="2:9" x14ac:dyDescent="0.2">
      <c r="B41" s="10" t="s">
        <v>169</v>
      </c>
      <c r="C41" s="10"/>
      <c r="D41" s="10"/>
      <c r="E41" s="10" t="s">
        <v>86</v>
      </c>
      <c r="F41" s="10" t="s">
        <v>170</v>
      </c>
      <c r="G41" s="8" t="s">
        <v>156</v>
      </c>
      <c r="H41" s="24"/>
      <c r="I41" s="24"/>
    </row>
    <row r="42" spans="2:9" x14ac:dyDescent="0.2">
      <c r="B42" s="10" t="s">
        <v>171</v>
      </c>
      <c r="C42" s="10"/>
      <c r="D42" s="10"/>
      <c r="E42" s="10" t="s">
        <v>117</v>
      </c>
      <c r="F42" s="10" t="s">
        <v>124</v>
      </c>
      <c r="G42" s="8" t="s">
        <v>158</v>
      </c>
      <c r="H42" s="24"/>
      <c r="I42" s="24"/>
    </row>
    <row r="43" spans="2:9" x14ac:dyDescent="0.2">
      <c r="B43" s="10" t="s">
        <v>995</v>
      </c>
      <c r="C43" s="10"/>
      <c r="D43" s="10"/>
      <c r="E43" s="10"/>
      <c r="F43" s="10" t="s">
        <v>172</v>
      </c>
      <c r="G43" s="8" t="s">
        <v>258</v>
      </c>
      <c r="H43" s="17" t="s">
        <v>1733</v>
      </c>
      <c r="I43" s="17" t="s">
        <v>1733</v>
      </c>
    </row>
    <row r="44" spans="2:9" x14ac:dyDescent="0.2">
      <c r="B44" s="10" t="s">
        <v>122</v>
      </c>
      <c r="C44" s="10"/>
      <c r="D44" s="10"/>
      <c r="E44" s="10"/>
      <c r="F44" s="10" t="s">
        <v>124</v>
      </c>
      <c r="G44" s="8" t="s">
        <v>161</v>
      </c>
      <c r="H44" s="23" t="str">
        <f>IF(SUM(H12,H24,H28,H36,H37,H38,H39,H40,H41,H42)&lt;&gt;0,SUM(H12,H24,H28,H36,H37,H38,H39,H40,H41,H42),"")</f>
        <v/>
      </c>
      <c r="I44" s="23" t="str">
        <f>IF(SUM(I12,I24,I28,I36,I37,I38,I39,I40,I41,I42)&lt;&gt;0,SUM(I12,I24,I28,I36,I37,I38,I39,I40,I41,I42),"")</f>
        <v/>
      </c>
    </row>
  </sheetData>
  <printOptions gridLines="1" gridLinesSet="0"/>
  <pageMargins left="0" right="0" top="0" bottom="0" header="0" footer="0"/>
  <pageSetup paperSize="9" fitToHeight="0" orientation="portrait"/>
  <headerFooter scaleWithDoc="0"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List65">
    <tabColor indexed="23"/>
  </sheetPr>
  <dimension ref="A1:I46"/>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9" width="16.7109375" style="11" customWidth="1"/>
    <col min="10" max="16384" width="8.85546875" style="11"/>
  </cols>
  <sheetData>
    <row r="1" spans="1:9" ht="12" x14ac:dyDescent="0.2">
      <c r="A1" s="1" t="s">
        <v>1179</v>
      </c>
      <c r="F1" s="12" t="s">
        <v>1734</v>
      </c>
    </row>
    <row r="5" spans="1:9" s="13" customFormat="1" x14ac:dyDescent="0.25"/>
    <row r="6" spans="1:9" s="13" customFormat="1" x14ac:dyDescent="0.25">
      <c r="H6" s="6" t="s">
        <v>9</v>
      </c>
      <c r="I6" s="6"/>
    </row>
    <row r="7" spans="1:9" s="13" customFormat="1" x14ac:dyDescent="0.25">
      <c r="H7" s="6" t="s">
        <v>1170</v>
      </c>
      <c r="I7" s="6" t="s">
        <v>1171</v>
      </c>
    </row>
    <row r="8" spans="1:9" hidden="1" x14ac:dyDescent="0.2">
      <c r="H8" s="10" t="s">
        <v>277</v>
      </c>
      <c r="I8" s="10" t="s">
        <v>277</v>
      </c>
    </row>
    <row r="9" spans="1:9" hidden="1" x14ac:dyDescent="0.2">
      <c r="H9" s="10" t="s">
        <v>1172</v>
      </c>
      <c r="I9" s="10" t="s">
        <v>1173</v>
      </c>
    </row>
    <row r="10" spans="1:9" x14ac:dyDescent="0.2">
      <c r="G10" s="7" t="s">
        <v>1732</v>
      </c>
      <c r="H10" s="8" t="s">
        <v>2</v>
      </c>
      <c r="I10" s="8" t="s">
        <v>7</v>
      </c>
    </row>
    <row r="11" spans="1:9" x14ac:dyDescent="0.2">
      <c r="B11" s="10" t="s">
        <v>288</v>
      </c>
      <c r="C11" s="10"/>
      <c r="D11" s="10" t="s">
        <v>289</v>
      </c>
      <c r="E11" s="10" t="s">
        <v>290</v>
      </c>
      <c r="F11" s="10" t="s">
        <v>291</v>
      </c>
      <c r="G11" s="8" t="s">
        <v>2</v>
      </c>
      <c r="H11" s="24"/>
      <c r="I11" s="24"/>
    </row>
    <row r="12" spans="1:9" x14ac:dyDescent="0.2">
      <c r="B12" s="10" t="s">
        <v>302</v>
      </c>
      <c r="C12" s="10"/>
      <c r="D12" s="10" t="s">
        <v>303</v>
      </c>
      <c r="E12" s="10" t="s">
        <v>290</v>
      </c>
      <c r="F12" s="10" t="s">
        <v>291</v>
      </c>
      <c r="G12" s="8" t="s">
        <v>7</v>
      </c>
      <c r="H12" s="24"/>
      <c r="I12" s="24"/>
    </row>
    <row r="13" spans="1:9" x14ac:dyDescent="0.2">
      <c r="B13" s="10" t="s">
        <v>313</v>
      </c>
      <c r="C13" s="10"/>
      <c r="D13" s="10" t="s">
        <v>303</v>
      </c>
      <c r="E13" s="10" t="s">
        <v>168</v>
      </c>
      <c r="F13" s="10" t="s">
        <v>314</v>
      </c>
      <c r="G13" s="8" t="s">
        <v>22</v>
      </c>
      <c r="H13" s="24"/>
      <c r="I13" s="24"/>
    </row>
    <row r="14" spans="1:9" x14ac:dyDescent="0.2">
      <c r="B14" s="10" t="s">
        <v>315</v>
      </c>
      <c r="C14" s="10"/>
      <c r="D14" s="10" t="s">
        <v>289</v>
      </c>
      <c r="E14" s="10" t="s">
        <v>31</v>
      </c>
      <c r="F14" s="10" t="s">
        <v>315</v>
      </c>
      <c r="G14" s="8" t="s">
        <v>25</v>
      </c>
      <c r="H14" s="24"/>
      <c r="I14" s="24"/>
    </row>
    <row r="15" spans="1:9" x14ac:dyDescent="0.2">
      <c r="B15" s="10" t="s">
        <v>321</v>
      </c>
      <c r="C15" s="10"/>
      <c r="D15" s="10"/>
      <c r="E15" s="10" t="s">
        <v>289</v>
      </c>
      <c r="F15" s="10" t="s">
        <v>322</v>
      </c>
      <c r="G15" s="8" t="s">
        <v>28</v>
      </c>
      <c r="H15" s="24"/>
      <c r="I15" s="24"/>
    </row>
    <row r="16" spans="1:9" x14ac:dyDescent="0.2">
      <c r="B16" s="10" t="s">
        <v>323</v>
      </c>
      <c r="C16" s="10"/>
      <c r="D16" s="10"/>
      <c r="E16" s="10" t="s">
        <v>303</v>
      </c>
      <c r="F16" s="10" t="s">
        <v>322</v>
      </c>
      <c r="G16" s="8" t="s">
        <v>30</v>
      </c>
      <c r="H16" s="24"/>
      <c r="I16" s="24"/>
    </row>
    <row r="17" spans="2:9" x14ac:dyDescent="0.2">
      <c r="B17" s="10" t="s">
        <v>923</v>
      </c>
      <c r="C17" s="10" t="s">
        <v>325</v>
      </c>
      <c r="D17" s="10" t="s">
        <v>279</v>
      </c>
      <c r="E17" s="10" t="s">
        <v>326</v>
      </c>
      <c r="F17" s="10" t="s">
        <v>327</v>
      </c>
      <c r="G17" s="8" t="s">
        <v>32</v>
      </c>
      <c r="H17" s="24"/>
      <c r="I17" s="24"/>
    </row>
    <row r="18" spans="2:9" x14ac:dyDescent="0.2">
      <c r="B18" s="10" t="s">
        <v>329</v>
      </c>
      <c r="C18" s="10" t="s">
        <v>330</v>
      </c>
      <c r="D18" s="10" t="s">
        <v>279</v>
      </c>
      <c r="E18" s="10" t="s">
        <v>331</v>
      </c>
      <c r="F18" s="10" t="s">
        <v>332</v>
      </c>
      <c r="G18" s="8" t="s">
        <v>34</v>
      </c>
      <c r="H18" s="24"/>
      <c r="I18" s="24"/>
    </row>
    <row r="19" spans="2:9" x14ac:dyDescent="0.2">
      <c r="B19" s="10" t="s">
        <v>1180</v>
      </c>
      <c r="C19" s="10" t="s">
        <v>42</v>
      </c>
      <c r="D19" s="10" t="s">
        <v>279</v>
      </c>
      <c r="E19" s="10" t="s">
        <v>43</v>
      </c>
      <c r="F19" s="10" t="s">
        <v>332</v>
      </c>
      <c r="G19" s="8" t="s">
        <v>452</v>
      </c>
      <c r="H19" s="24"/>
      <c r="I19" s="24"/>
    </row>
    <row r="20" spans="2:9" x14ac:dyDescent="0.2">
      <c r="B20" s="10" t="s">
        <v>333</v>
      </c>
      <c r="C20" s="10" t="s">
        <v>334</v>
      </c>
      <c r="D20" s="10" t="s">
        <v>279</v>
      </c>
      <c r="E20" s="10" t="s">
        <v>331</v>
      </c>
      <c r="F20" s="10" t="s">
        <v>332</v>
      </c>
      <c r="G20" s="8" t="s">
        <v>301</v>
      </c>
      <c r="H20" s="17" t="s">
        <v>1733</v>
      </c>
      <c r="I20" s="17" t="s">
        <v>1733</v>
      </c>
    </row>
    <row r="21" spans="2:9" x14ac:dyDescent="0.2">
      <c r="B21" s="10" t="s">
        <v>338</v>
      </c>
      <c r="C21" s="10" t="s">
        <v>339</v>
      </c>
      <c r="D21" s="10" t="s">
        <v>279</v>
      </c>
      <c r="E21" s="10" t="s">
        <v>326</v>
      </c>
      <c r="F21" s="10" t="s">
        <v>332</v>
      </c>
      <c r="G21" s="8" t="s">
        <v>35</v>
      </c>
      <c r="H21" s="24"/>
      <c r="I21" s="24"/>
    </row>
    <row r="22" spans="2:9" x14ac:dyDescent="0.2">
      <c r="B22" s="10" t="s">
        <v>340</v>
      </c>
      <c r="C22" s="10" t="s">
        <v>341</v>
      </c>
      <c r="D22" s="10" t="s">
        <v>279</v>
      </c>
      <c r="E22" s="10" t="s">
        <v>326</v>
      </c>
      <c r="F22" s="10" t="s">
        <v>332</v>
      </c>
      <c r="G22" s="8" t="s">
        <v>41</v>
      </c>
      <c r="H22" s="17" t="s">
        <v>1733</v>
      </c>
      <c r="I22" s="17" t="s">
        <v>1733</v>
      </c>
    </row>
    <row r="23" spans="2:9" x14ac:dyDescent="0.2">
      <c r="B23" s="10" t="s">
        <v>342</v>
      </c>
      <c r="C23" s="10"/>
      <c r="D23" s="10"/>
      <c r="E23" s="10" t="s">
        <v>279</v>
      </c>
      <c r="F23" s="10" t="s">
        <v>343</v>
      </c>
      <c r="G23" s="8" t="s">
        <v>49</v>
      </c>
      <c r="H23" s="24"/>
      <c r="I23" s="24"/>
    </row>
    <row r="24" spans="2:9" x14ac:dyDescent="0.2">
      <c r="B24" s="10" t="s">
        <v>344</v>
      </c>
      <c r="C24" s="10"/>
      <c r="D24" s="10"/>
      <c r="E24" s="10" t="s">
        <v>279</v>
      </c>
      <c r="F24" s="10" t="s">
        <v>345</v>
      </c>
      <c r="G24" s="8" t="s">
        <v>50</v>
      </c>
      <c r="H24" s="24"/>
      <c r="I24" s="24"/>
    </row>
    <row r="25" spans="2:9" x14ac:dyDescent="0.2">
      <c r="B25" s="10" t="s">
        <v>346</v>
      </c>
      <c r="C25" s="10"/>
      <c r="D25" s="10" t="s">
        <v>92</v>
      </c>
      <c r="E25" s="10" t="s">
        <v>279</v>
      </c>
      <c r="F25" s="10" t="s">
        <v>327</v>
      </c>
      <c r="G25" s="8" t="s">
        <v>51</v>
      </c>
      <c r="H25" s="17" t="s">
        <v>1733</v>
      </c>
      <c r="I25" s="17" t="s">
        <v>1733</v>
      </c>
    </row>
    <row r="26" spans="2:9" x14ac:dyDescent="0.2">
      <c r="B26" s="10" t="s">
        <v>347</v>
      </c>
      <c r="C26" s="10" t="s">
        <v>86</v>
      </c>
      <c r="D26" s="10" t="s">
        <v>279</v>
      </c>
      <c r="E26" s="10" t="s">
        <v>348</v>
      </c>
      <c r="F26" s="10" t="s">
        <v>327</v>
      </c>
      <c r="G26" s="8" t="s">
        <v>52</v>
      </c>
      <c r="H26" s="24"/>
      <c r="I26" s="24"/>
    </row>
    <row r="27" spans="2:9" x14ac:dyDescent="0.2">
      <c r="B27" s="10" t="s">
        <v>349</v>
      </c>
      <c r="C27" s="10"/>
      <c r="D27" s="10"/>
      <c r="E27" s="10" t="s">
        <v>289</v>
      </c>
      <c r="F27" s="10" t="s">
        <v>350</v>
      </c>
      <c r="G27" s="8" t="s">
        <v>141</v>
      </c>
      <c r="H27" s="24"/>
      <c r="I27" s="24"/>
    </row>
    <row r="28" spans="2:9" x14ac:dyDescent="0.2">
      <c r="B28" s="10" t="s">
        <v>351</v>
      </c>
      <c r="C28" s="10"/>
      <c r="D28" s="10"/>
      <c r="E28" s="10" t="s">
        <v>303</v>
      </c>
      <c r="F28" s="10" t="s">
        <v>350</v>
      </c>
      <c r="G28" s="8" t="s">
        <v>143</v>
      </c>
      <c r="H28" s="24"/>
      <c r="I28" s="24"/>
    </row>
    <row r="29" spans="2:9" x14ac:dyDescent="0.2">
      <c r="B29" s="10" t="s">
        <v>286</v>
      </c>
      <c r="C29" s="10"/>
      <c r="D29" s="10"/>
      <c r="E29" s="10" t="s">
        <v>279</v>
      </c>
      <c r="F29" s="10" t="s">
        <v>286</v>
      </c>
      <c r="G29" s="8" t="s">
        <v>228</v>
      </c>
      <c r="H29" s="23" t="str">
        <f>IF(H11-H12-H13+H14+H15-H16+H17+H18+H19+H21+H23+H24+H26+H27-H28&lt;&gt;0,H11-H12-H13+H14+H15-H16+H17+H18+H19+H21+H23+H24+H26+H27-H28,"")</f>
        <v/>
      </c>
      <c r="I29" s="23" t="str">
        <f>IF(I11-I12-I13+I14+I15-I16+I17+I18+I19+I21+I23+I24+I26+I27-I28&lt;&gt;0,I11-I12-I13+I14+I15-I16+I17+I18+I19+I21+I23+I24+I26+I27-I28,"")</f>
        <v/>
      </c>
    </row>
    <row r="30" spans="2:9" x14ac:dyDescent="0.2">
      <c r="B30" s="10" t="s">
        <v>352</v>
      </c>
      <c r="C30" s="10"/>
      <c r="D30" s="10"/>
      <c r="E30" s="10" t="s">
        <v>303</v>
      </c>
      <c r="F30" s="10" t="s">
        <v>353</v>
      </c>
      <c r="G30" s="8" t="s">
        <v>144</v>
      </c>
      <c r="H30" s="24"/>
      <c r="I30" s="24"/>
    </row>
    <row r="31" spans="2:9" x14ac:dyDescent="0.2">
      <c r="B31" s="10" t="s">
        <v>361</v>
      </c>
      <c r="C31" s="10"/>
      <c r="D31" s="10" t="s">
        <v>303</v>
      </c>
      <c r="E31" s="10" t="s">
        <v>362</v>
      </c>
      <c r="F31" s="10" t="s">
        <v>361</v>
      </c>
      <c r="G31" s="8" t="s">
        <v>146</v>
      </c>
      <c r="H31" s="24"/>
      <c r="I31" s="24"/>
    </row>
    <row r="32" spans="2:9" x14ac:dyDescent="0.2">
      <c r="B32" s="10" t="s">
        <v>371</v>
      </c>
      <c r="C32" s="10" t="s">
        <v>372</v>
      </c>
      <c r="D32" s="10" t="s">
        <v>279</v>
      </c>
      <c r="E32" s="10" t="s">
        <v>293</v>
      </c>
      <c r="F32" s="10" t="s">
        <v>373</v>
      </c>
      <c r="G32" s="8" t="s">
        <v>59</v>
      </c>
      <c r="H32" s="24"/>
      <c r="I32" s="24"/>
    </row>
    <row r="33" spans="2:9" x14ac:dyDescent="0.2">
      <c r="B33" s="10" t="s">
        <v>388</v>
      </c>
      <c r="C33" s="10"/>
      <c r="D33" s="10" t="s">
        <v>279</v>
      </c>
      <c r="E33" s="10" t="s">
        <v>148</v>
      </c>
      <c r="F33" s="10" t="s">
        <v>332</v>
      </c>
      <c r="G33" s="8" t="s">
        <v>64</v>
      </c>
      <c r="H33" s="17" t="s">
        <v>1733</v>
      </c>
      <c r="I33" s="17" t="s">
        <v>1733</v>
      </c>
    </row>
    <row r="34" spans="2:9" x14ac:dyDescent="0.2">
      <c r="B34" s="10" t="s">
        <v>377</v>
      </c>
      <c r="C34" s="10"/>
      <c r="D34" s="10" t="s">
        <v>279</v>
      </c>
      <c r="E34" s="10" t="s">
        <v>145</v>
      </c>
      <c r="F34" s="10" t="s">
        <v>332</v>
      </c>
      <c r="G34" s="8" t="s">
        <v>151</v>
      </c>
      <c r="H34" s="24"/>
      <c r="I34" s="24"/>
    </row>
    <row r="35" spans="2:9" x14ac:dyDescent="0.2">
      <c r="B35" s="10" t="s">
        <v>390</v>
      </c>
      <c r="C35" s="10" t="s">
        <v>372</v>
      </c>
      <c r="D35" s="10" t="s">
        <v>279</v>
      </c>
      <c r="E35" s="10" t="s">
        <v>27</v>
      </c>
      <c r="F35" s="10" t="s">
        <v>391</v>
      </c>
      <c r="G35" s="8" t="s">
        <v>154</v>
      </c>
      <c r="H35" s="24"/>
      <c r="I35" s="24"/>
    </row>
    <row r="36" spans="2:9" x14ac:dyDescent="0.2">
      <c r="B36" s="10" t="s">
        <v>397</v>
      </c>
      <c r="C36" s="10"/>
      <c r="D36" s="10" t="s">
        <v>92</v>
      </c>
      <c r="E36" s="10" t="s">
        <v>279</v>
      </c>
      <c r="F36" s="10" t="s">
        <v>391</v>
      </c>
      <c r="G36" s="8" t="s">
        <v>156</v>
      </c>
      <c r="H36" s="24"/>
      <c r="I36" s="24"/>
    </row>
    <row r="37" spans="2:9" x14ac:dyDescent="0.2">
      <c r="B37" s="10" t="s">
        <v>399</v>
      </c>
      <c r="C37" s="10" t="s">
        <v>86</v>
      </c>
      <c r="D37" s="10" t="s">
        <v>279</v>
      </c>
      <c r="E37" s="10" t="s">
        <v>348</v>
      </c>
      <c r="F37" s="10" t="s">
        <v>391</v>
      </c>
      <c r="G37" s="8" t="s">
        <v>158</v>
      </c>
      <c r="H37" s="24"/>
      <c r="I37" s="24"/>
    </row>
    <row r="38" spans="2:9" x14ac:dyDescent="0.2">
      <c r="B38" s="10" t="s">
        <v>411</v>
      </c>
      <c r="C38" s="10"/>
      <c r="D38" s="10"/>
      <c r="E38" s="10" t="s">
        <v>289</v>
      </c>
      <c r="F38" s="10" t="s">
        <v>412</v>
      </c>
      <c r="G38" s="8" t="s">
        <v>161</v>
      </c>
      <c r="H38" s="24"/>
      <c r="I38" s="24"/>
    </row>
    <row r="39" spans="2:9" x14ac:dyDescent="0.2">
      <c r="B39" s="10" t="s">
        <v>1181</v>
      </c>
      <c r="C39" s="10" t="s">
        <v>92</v>
      </c>
      <c r="D39" s="10" t="s">
        <v>279</v>
      </c>
      <c r="E39" s="10" t="s">
        <v>31</v>
      </c>
      <c r="F39" s="10" t="s">
        <v>416</v>
      </c>
      <c r="G39" s="8" t="s">
        <v>164</v>
      </c>
      <c r="H39" s="24"/>
      <c r="I39" s="24"/>
    </row>
    <row r="40" spans="2:9" x14ac:dyDescent="0.2">
      <c r="B40" s="10" t="s">
        <v>418</v>
      </c>
      <c r="C40" s="10"/>
      <c r="D40" s="10" t="s">
        <v>117</v>
      </c>
      <c r="E40" s="10" t="s">
        <v>279</v>
      </c>
      <c r="F40" s="10" t="s">
        <v>284</v>
      </c>
      <c r="G40" s="8" t="s">
        <v>84</v>
      </c>
      <c r="H40" s="24"/>
      <c r="I40" s="24"/>
    </row>
    <row r="41" spans="2:9" x14ac:dyDescent="0.2">
      <c r="B41" s="10" t="s">
        <v>284</v>
      </c>
      <c r="C41" s="10"/>
      <c r="D41" s="10"/>
      <c r="E41" s="10" t="s">
        <v>279</v>
      </c>
      <c r="F41" s="10" t="s">
        <v>284</v>
      </c>
      <c r="G41" s="8" t="s">
        <v>91</v>
      </c>
      <c r="H41" s="23" t="str">
        <f>IF(H11-H12-H13+H14+H15-H16+H17+H18+H19+H21+H23+H24+H26+H27-H28-H30-H31+H32-H34-H35-H36-H37+H38+H39+H40&lt;&gt;0,H11-H12-H13+H14+H15-H16+H17+H18+H19+H21+H23+H24+H26+H27-H28-H30-H31+H32-H34-H35-H36-H37+H38+H39+H40,"")</f>
        <v/>
      </c>
      <c r="I41" s="23" t="str">
        <f>IF(I11-I12-I13+I14+I15-I16+I17+I18+I19+I21+I23+I24+I26+I27-I28-I30-I31+I32-I34-I35-I36-I37+I38+I39+I40&lt;&gt;0,I11-I12-I13+I14+I15-I16+I17+I18+I19+I21+I23+I24+I26+I27-I28-I30-I31+I32-I34-I35-I36-I37+I38+I39+I40,"")</f>
        <v/>
      </c>
    </row>
    <row r="42" spans="2:9" x14ac:dyDescent="0.2">
      <c r="B42" s="10" t="s">
        <v>1182</v>
      </c>
      <c r="C42" s="10"/>
      <c r="D42" s="10"/>
      <c r="E42" s="10" t="s">
        <v>279</v>
      </c>
      <c r="F42" s="10" t="s">
        <v>421</v>
      </c>
      <c r="G42" s="8" t="s">
        <v>93</v>
      </c>
      <c r="H42" s="24"/>
      <c r="I42" s="24"/>
    </row>
    <row r="43" spans="2:9" x14ac:dyDescent="0.2">
      <c r="B43" s="10" t="s">
        <v>281</v>
      </c>
      <c r="C43" s="10"/>
      <c r="D43" s="10"/>
      <c r="E43" s="10" t="s">
        <v>279</v>
      </c>
      <c r="F43" s="10" t="s">
        <v>282</v>
      </c>
      <c r="G43" s="8" t="s">
        <v>95</v>
      </c>
      <c r="H43" s="23" t="str">
        <f>IF(SUM(H41)-SUM(H42)&lt;&gt;0,SUM(H41)-SUM(H42),"")</f>
        <v/>
      </c>
      <c r="I43" s="23" t="str">
        <f>IF(SUM(I41)-SUM(I42)&lt;&gt;0,SUM(I41)-SUM(I42),"")</f>
        <v/>
      </c>
    </row>
    <row r="44" spans="2:9" x14ac:dyDescent="0.2">
      <c r="B44" s="10" t="s">
        <v>423</v>
      </c>
      <c r="C44" s="10"/>
      <c r="D44" s="10"/>
      <c r="E44" s="10" t="s">
        <v>279</v>
      </c>
      <c r="F44" s="10" t="s">
        <v>424</v>
      </c>
      <c r="G44" s="8" t="s">
        <v>1183</v>
      </c>
      <c r="H44" s="17" t="s">
        <v>1733</v>
      </c>
      <c r="I44" s="17" t="s">
        <v>1733</v>
      </c>
    </row>
    <row r="45" spans="2:9" x14ac:dyDescent="0.2">
      <c r="B45" s="10" t="s">
        <v>432</v>
      </c>
      <c r="C45" s="10"/>
      <c r="D45" s="10"/>
      <c r="E45" s="10" t="s">
        <v>279</v>
      </c>
      <c r="F45" s="10" t="s">
        <v>433</v>
      </c>
      <c r="G45" s="8" t="s">
        <v>97</v>
      </c>
      <c r="H45" s="24"/>
      <c r="I45" s="24"/>
    </row>
    <row r="46" spans="2:9" x14ac:dyDescent="0.2">
      <c r="B46" s="10" t="s">
        <v>278</v>
      </c>
      <c r="C46" s="10"/>
      <c r="D46" s="10"/>
      <c r="E46" s="10" t="s">
        <v>279</v>
      </c>
      <c r="F46" s="10" t="s">
        <v>266</v>
      </c>
      <c r="G46" s="8" t="s">
        <v>99</v>
      </c>
      <c r="H46" s="23" t="str">
        <f>IF(SUM(H45,H43)&lt;&gt;0,SUM(H45,H43),"")</f>
        <v/>
      </c>
      <c r="I46" s="23" t="str">
        <f>IF(SUM(I45,I43)&lt;&gt;0,SUM(I45,I43),"")</f>
        <v/>
      </c>
    </row>
  </sheetData>
  <printOptions gridLines="1" gridLinesSet="0"/>
  <pageMargins left="0" right="0" top="0" bottom="0" header="0" footer="0"/>
  <pageSetup paperSize="9" fitToHeight="0" orientation="portrait"/>
  <headerFooter scaleWithDoc="0"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List66">
    <tabColor indexed="23"/>
  </sheetPr>
  <dimension ref="A1:N38"/>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5.28515625" style="11" bestFit="1" customWidth="1"/>
    <col min="3" max="5" width="9.140625" style="11" hidden="1" customWidth="1"/>
    <col min="6" max="6" width="8.7109375" style="11" customWidth="1"/>
    <col min="7" max="14" width="16.7109375" style="11" customWidth="1"/>
    <col min="15" max="16384" width="8.85546875" style="11"/>
  </cols>
  <sheetData>
    <row r="1" spans="1:14" ht="12" x14ac:dyDescent="0.2">
      <c r="A1" s="1" t="s">
        <v>1184</v>
      </c>
      <c r="F1" s="12" t="s">
        <v>1734</v>
      </c>
    </row>
    <row r="4" spans="1:14" x14ac:dyDescent="0.2">
      <c r="B4" s="10" t="s">
        <v>1185</v>
      </c>
      <c r="C4" s="2"/>
      <c r="D4" s="2"/>
      <c r="E4" s="10" t="s">
        <v>1186</v>
      </c>
      <c r="F4" s="21" t="s">
        <v>1187</v>
      </c>
      <c r="G4" s="10" t="s">
        <v>1188</v>
      </c>
    </row>
    <row r="5" spans="1:14" s="13" customFormat="1" x14ac:dyDescent="0.25"/>
    <row r="6" spans="1:14" s="13" customFormat="1" ht="56.25" x14ac:dyDescent="0.25">
      <c r="G6" s="6" t="s">
        <v>493</v>
      </c>
      <c r="H6" s="6"/>
      <c r="I6" s="6"/>
      <c r="J6" s="6"/>
      <c r="K6" s="6"/>
      <c r="L6" s="6"/>
      <c r="M6" s="6" t="s">
        <v>494</v>
      </c>
      <c r="N6" s="6" t="s">
        <v>488</v>
      </c>
    </row>
    <row r="7" spans="1:14" s="13" customFormat="1" ht="33.75" x14ac:dyDescent="0.25">
      <c r="G7" s="6"/>
      <c r="H7" s="6" t="s">
        <v>1189</v>
      </c>
      <c r="I7" s="6" t="s">
        <v>1190</v>
      </c>
      <c r="J7" s="6" t="s">
        <v>1191</v>
      </c>
      <c r="K7" s="6" t="s">
        <v>552</v>
      </c>
      <c r="L7" s="6"/>
      <c r="M7" s="6"/>
      <c r="N7" s="6"/>
    </row>
    <row r="8" spans="1:14" s="13" customFormat="1" x14ac:dyDescent="0.25">
      <c r="G8" s="6"/>
      <c r="H8" s="6"/>
      <c r="I8" s="6"/>
      <c r="J8" s="6"/>
      <c r="K8" s="6"/>
      <c r="L8" s="6" t="s">
        <v>1014</v>
      </c>
      <c r="M8" s="6"/>
      <c r="N8" s="6"/>
    </row>
    <row r="9" spans="1:14" hidden="1" x14ac:dyDescent="0.2">
      <c r="G9" s="10"/>
      <c r="H9" s="10"/>
      <c r="I9" s="10"/>
      <c r="J9" s="10"/>
      <c r="K9" s="10"/>
      <c r="L9" s="10" t="s">
        <v>493</v>
      </c>
      <c r="M9" s="10"/>
      <c r="N9" s="10"/>
    </row>
    <row r="10" spans="1:14" hidden="1" x14ac:dyDescent="0.2">
      <c r="G10" s="10"/>
      <c r="H10" s="10"/>
      <c r="I10" s="10"/>
      <c r="J10" s="10" t="s">
        <v>493</v>
      </c>
      <c r="K10" s="10" t="s">
        <v>493</v>
      </c>
      <c r="L10" s="10" t="s">
        <v>522</v>
      </c>
      <c r="M10" s="10"/>
      <c r="N10" s="10" t="s">
        <v>489</v>
      </c>
    </row>
    <row r="11" spans="1:14" hidden="1" x14ac:dyDescent="0.2">
      <c r="G11" s="10" t="s">
        <v>493</v>
      </c>
      <c r="H11" s="10" t="s">
        <v>493</v>
      </c>
      <c r="I11" s="10" t="s">
        <v>493</v>
      </c>
      <c r="J11" s="10" t="s">
        <v>522</v>
      </c>
      <c r="K11" s="10" t="s">
        <v>522</v>
      </c>
      <c r="L11" s="10" t="s">
        <v>10</v>
      </c>
      <c r="M11" s="10" t="s">
        <v>494</v>
      </c>
      <c r="N11" s="10" t="s">
        <v>554</v>
      </c>
    </row>
    <row r="12" spans="1:14" hidden="1" x14ac:dyDescent="0.2">
      <c r="G12" s="10" t="s">
        <v>516</v>
      </c>
      <c r="H12" s="10" t="s">
        <v>330</v>
      </c>
      <c r="I12" s="10" t="s">
        <v>372</v>
      </c>
      <c r="J12" s="10" t="s">
        <v>10</v>
      </c>
      <c r="K12" s="10" t="s">
        <v>10</v>
      </c>
      <c r="L12" s="10" t="s">
        <v>555</v>
      </c>
      <c r="M12" s="10" t="s">
        <v>372</v>
      </c>
      <c r="N12" s="10" t="s">
        <v>10</v>
      </c>
    </row>
    <row r="13" spans="1:14" hidden="1" x14ac:dyDescent="0.2">
      <c r="G13" s="10" t="s">
        <v>10</v>
      </c>
      <c r="H13" s="10" t="s">
        <v>10</v>
      </c>
      <c r="I13" s="10" t="s">
        <v>10</v>
      </c>
      <c r="J13" s="10" t="s">
        <v>1114</v>
      </c>
      <c r="K13" s="10" t="s">
        <v>490</v>
      </c>
      <c r="L13" s="10" t="s">
        <v>490</v>
      </c>
      <c r="M13" s="10" t="s">
        <v>10</v>
      </c>
      <c r="N13" s="10" t="s">
        <v>490</v>
      </c>
    </row>
    <row r="14" spans="1:14" ht="10.15" customHeight="1" x14ac:dyDescent="0.2">
      <c r="B14" s="8" t="s">
        <v>1737</v>
      </c>
      <c r="F14" s="7" t="s">
        <v>1732</v>
      </c>
      <c r="G14" s="8" t="s">
        <v>2</v>
      </c>
      <c r="H14" s="8" t="s">
        <v>556</v>
      </c>
      <c r="I14" s="8" t="s">
        <v>557</v>
      </c>
      <c r="J14" s="8" t="s">
        <v>560</v>
      </c>
      <c r="K14" s="8" t="s">
        <v>294</v>
      </c>
      <c r="L14" s="8" t="s">
        <v>1192</v>
      </c>
      <c r="M14" s="8" t="s">
        <v>820</v>
      </c>
      <c r="N14" s="8" t="s">
        <v>25</v>
      </c>
    </row>
    <row r="15" spans="1:14" ht="10.15" customHeight="1" x14ac:dyDescent="0.2">
      <c r="B15" s="10" t="s">
        <v>29</v>
      </c>
      <c r="C15" s="10"/>
      <c r="D15" s="10"/>
      <c r="E15" s="10" t="s">
        <v>29</v>
      </c>
      <c r="F15" s="8" t="s">
        <v>2</v>
      </c>
      <c r="G15" s="24"/>
      <c r="H15" s="24"/>
      <c r="I15" s="24"/>
      <c r="J15" s="17" t="s">
        <v>1733</v>
      </c>
      <c r="K15" s="17" t="s">
        <v>1733</v>
      </c>
      <c r="L15" s="17" t="s">
        <v>1733</v>
      </c>
      <c r="M15" s="17" t="s">
        <v>1733</v>
      </c>
      <c r="N15" s="17" t="s">
        <v>1733</v>
      </c>
    </row>
    <row r="16" spans="1:14" ht="10.15" customHeight="1" x14ac:dyDescent="0.2">
      <c r="B16" s="15" t="s">
        <v>479</v>
      </c>
      <c r="C16" s="10"/>
      <c r="D16" s="10" t="s">
        <v>24</v>
      </c>
      <c r="E16" s="10" t="s">
        <v>29</v>
      </c>
      <c r="F16" s="8" t="s">
        <v>7</v>
      </c>
      <c r="G16" s="24"/>
      <c r="H16" s="24"/>
      <c r="I16" s="24"/>
      <c r="J16" s="17" t="s">
        <v>1733</v>
      </c>
      <c r="K16" s="17" t="s">
        <v>1733</v>
      </c>
      <c r="L16" s="17" t="s">
        <v>1733</v>
      </c>
      <c r="M16" s="17" t="s">
        <v>1733</v>
      </c>
      <c r="N16" s="17" t="s">
        <v>1733</v>
      </c>
    </row>
    <row r="17" spans="2:14" ht="10.15" customHeight="1" x14ac:dyDescent="0.2">
      <c r="B17" s="15" t="s">
        <v>480</v>
      </c>
      <c r="C17" s="10"/>
      <c r="D17" s="10" t="s">
        <v>481</v>
      </c>
      <c r="E17" s="10" t="s">
        <v>29</v>
      </c>
      <c r="F17" s="8" t="s">
        <v>22</v>
      </c>
      <c r="G17" s="24"/>
      <c r="H17" s="24"/>
      <c r="I17" s="24"/>
      <c r="J17" s="17" t="s">
        <v>1733</v>
      </c>
      <c r="K17" s="17" t="s">
        <v>1733</v>
      </c>
      <c r="L17" s="17" t="s">
        <v>1733</v>
      </c>
      <c r="M17" s="17" t="s">
        <v>1733</v>
      </c>
      <c r="N17" s="17" t="s">
        <v>1733</v>
      </c>
    </row>
    <row r="18" spans="2:14" ht="10.15" customHeight="1" x14ac:dyDescent="0.2">
      <c r="B18" s="10" t="s">
        <v>31</v>
      </c>
      <c r="C18" s="10"/>
      <c r="D18" s="10"/>
      <c r="E18" s="10" t="s">
        <v>31</v>
      </c>
      <c r="F18" s="8" t="s">
        <v>25</v>
      </c>
      <c r="G18" s="24"/>
      <c r="H18" s="24"/>
      <c r="I18" s="24"/>
      <c r="J18" s="17" t="s">
        <v>1733</v>
      </c>
      <c r="K18" s="17" t="s">
        <v>1733</v>
      </c>
      <c r="L18" s="17" t="s">
        <v>1733</v>
      </c>
      <c r="M18" s="17" t="s">
        <v>1733</v>
      </c>
      <c r="N18" s="17" t="s">
        <v>1733</v>
      </c>
    </row>
    <row r="19" spans="2:14" ht="10.15" customHeight="1" x14ac:dyDescent="0.2">
      <c r="B19" s="15" t="s">
        <v>479</v>
      </c>
      <c r="C19" s="10"/>
      <c r="D19" s="10" t="s">
        <v>24</v>
      </c>
      <c r="E19" s="10" t="s">
        <v>31</v>
      </c>
      <c r="F19" s="8" t="s">
        <v>28</v>
      </c>
      <c r="G19" s="24"/>
      <c r="H19" s="24"/>
      <c r="I19" s="24"/>
      <c r="J19" s="17" t="s">
        <v>1733</v>
      </c>
      <c r="K19" s="17" t="s">
        <v>1733</v>
      </c>
      <c r="L19" s="17" t="s">
        <v>1733</v>
      </c>
      <c r="M19" s="17" t="s">
        <v>1733</v>
      </c>
      <c r="N19" s="17" t="s">
        <v>1733</v>
      </c>
    </row>
    <row r="20" spans="2:14" ht="10.15" customHeight="1" x14ac:dyDescent="0.2">
      <c r="B20" s="15" t="s">
        <v>480</v>
      </c>
      <c r="C20" s="10"/>
      <c r="D20" s="10" t="s">
        <v>481</v>
      </c>
      <c r="E20" s="10" t="s">
        <v>31</v>
      </c>
      <c r="F20" s="8" t="s">
        <v>30</v>
      </c>
      <c r="G20" s="24"/>
      <c r="H20" s="24"/>
      <c r="I20" s="24"/>
      <c r="J20" s="17" t="s">
        <v>1733</v>
      </c>
      <c r="K20" s="17" t="s">
        <v>1733</v>
      </c>
      <c r="L20" s="17" t="s">
        <v>1733</v>
      </c>
      <c r="M20" s="17" t="s">
        <v>1733</v>
      </c>
      <c r="N20" s="17" t="s">
        <v>1733</v>
      </c>
    </row>
    <row r="21" spans="2:14" ht="10.15" customHeight="1" x14ac:dyDescent="0.2">
      <c r="B21" s="15" t="s">
        <v>482</v>
      </c>
      <c r="C21" s="10"/>
      <c r="D21" s="10" t="s">
        <v>483</v>
      </c>
      <c r="E21" s="10" t="s">
        <v>31</v>
      </c>
      <c r="F21" s="8" t="s">
        <v>32</v>
      </c>
      <c r="G21" s="24"/>
      <c r="H21" s="24"/>
      <c r="I21" s="24"/>
      <c r="J21" s="17" t="s">
        <v>1733</v>
      </c>
      <c r="K21" s="17" t="s">
        <v>1733</v>
      </c>
      <c r="L21" s="17" t="s">
        <v>1733</v>
      </c>
      <c r="M21" s="17" t="s">
        <v>1733</v>
      </c>
      <c r="N21" s="17" t="s">
        <v>1733</v>
      </c>
    </row>
    <row r="22" spans="2:14" ht="10.15" customHeight="1" x14ac:dyDescent="0.2">
      <c r="B22" s="10" t="s">
        <v>33</v>
      </c>
      <c r="C22" s="10"/>
      <c r="D22" s="10"/>
      <c r="E22" s="10" t="s">
        <v>33</v>
      </c>
      <c r="F22" s="8" t="s">
        <v>34</v>
      </c>
      <c r="G22" s="23" t="str">
        <f t="shared" ref="G22:N22" si="0">IF(G23+G24+G25+G26+G27&lt;&gt;0,G23+G24+G25+G26+G27,"")</f>
        <v/>
      </c>
      <c r="H22" s="23" t="str">
        <f t="shared" si="0"/>
        <v/>
      </c>
      <c r="I22" s="23" t="str">
        <f t="shared" si="0"/>
        <v/>
      </c>
      <c r="J22" s="23" t="str">
        <f t="shared" si="0"/>
        <v/>
      </c>
      <c r="K22" s="23" t="str">
        <f t="shared" si="0"/>
        <v/>
      </c>
      <c r="L22" s="23" t="str">
        <f t="shared" si="0"/>
        <v/>
      </c>
      <c r="M22" s="23" t="str">
        <f t="shared" si="0"/>
        <v/>
      </c>
      <c r="N22" s="23" t="str">
        <f t="shared" si="0"/>
        <v/>
      </c>
    </row>
    <row r="23" spans="2:14" ht="10.15" customHeight="1" x14ac:dyDescent="0.2">
      <c r="B23" s="15" t="s">
        <v>19</v>
      </c>
      <c r="C23" s="10"/>
      <c r="D23" s="10" t="s">
        <v>19</v>
      </c>
      <c r="E23" s="10" t="s">
        <v>33</v>
      </c>
      <c r="F23" s="8" t="s">
        <v>35</v>
      </c>
      <c r="G23" s="24"/>
      <c r="H23" s="24"/>
      <c r="I23" s="24"/>
      <c r="J23" s="24"/>
      <c r="K23" s="24"/>
      <c r="L23" s="24"/>
      <c r="M23" s="24"/>
      <c r="N23" s="24"/>
    </row>
    <row r="24" spans="2:14" ht="10.15" customHeight="1" x14ac:dyDescent="0.2">
      <c r="B24" s="15" t="s">
        <v>484</v>
      </c>
      <c r="C24" s="10"/>
      <c r="D24" s="10" t="s">
        <v>484</v>
      </c>
      <c r="E24" s="10" t="s">
        <v>33</v>
      </c>
      <c r="F24" s="8" t="s">
        <v>49</v>
      </c>
      <c r="G24" s="24"/>
      <c r="H24" s="24"/>
      <c r="I24" s="24"/>
      <c r="J24" s="24"/>
      <c r="K24" s="24"/>
      <c r="L24" s="24"/>
      <c r="M24" s="24"/>
      <c r="N24" s="24"/>
    </row>
    <row r="25" spans="2:14" ht="10.15" customHeight="1" x14ac:dyDescent="0.2">
      <c r="B25" s="15" t="s">
        <v>24</v>
      </c>
      <c r="C25" s="10"/>
      <c r="D25" s="10" t="s">
        <v>24</v>
      </c>
      <c r="E25" s="10" t="s">
        <v>33</v>
      </c>
      <c r="F25" s="8" t="s">
        <v>50</v>
      </c>
      <c r="G25" s="24"/>
      <c r="H25" s="24"/>
      <c r="I25" s="24"/>
      <c r="J25" s="24"/>
      <c r="K25" s="24"/>
      <c r="L25" s="24"/>
      <c r="M25" s="24"/>
      <c r="N25" s="24"/>
    </row>
    <row r="26" spans="2:14" ht="10.15" customHeight="1" x14ac:dyDescent="0.2">
      <c r="B26" s="15" t="s">
        <v>485</v>
      </c>
      <c r="C26" s="10"/>
      <c r="D26" s="10" t="s">
        <v>481</v>
      </c>
      <c r="E26" s="10" t="s">
        <v>33</v>
      </c>
      <c r="F26" s="8" t="s">
        <v>51</v>
      </c>
      <c r="G26" s="24"/>
      <c r="H26" s="24"/>
      <c r="I26" s="24"/>
      <c r="J26" s="24"/>
      <c r="K26" s="24"/>
      <c r="L26" s="24"/>
      <c r="M26" s="24"/>
      <c r="N26" s="24"/>
    </row>
    <row r="27" spans="2:14" ht="10.15" customHeight="1" x14ac:dyDescent="0.2">
      <c r="B27" s="15" t="s">
        <v>483</v>
      </c>
      <c r="C27" s="10"/>
      <c r="D27" s="10" t="s">
        <v>483</v>
      </c>
      <c r="E27" s="10" t="s">
        <v>33</v>
      </c>
      <c r="F27" s="8" t="s">
        <v>52</v>
      </c>
      <c r="G27" s="24"/>
      <c r="H27" s="24"/>
      <c r="I27" s="24"/>
      <c r="J27" s="24"/>
      <c r="K27" s="24"/>
      <c r="L27" s="24"/>
      <c r="M27" s="24"/>
      <c r="N27" s="24"/>
    </row>
    <row r="28" spans="2:14" ht="10.15" customHeight="1" x14ac:dyDescent="0.2">
      <c r="B28" s="10" t="s">
        <v>21</v>
      </c>
      <c r="C28" s="10"/>
      <c r="D28" s="10"/>
      <c r="E28" s="10" t="s">
        <v>21</v>
      </c>
      <c r="F28" s="8" t="s">
        <v>141</v>
      </c>
      <c r="G28" s="23" t="str">
        <f t="shared" ref="G28:N28" si="1">IF(G29+G30+G31+G32+G33+G36&lt;&gt;0,G29+G30+G31+G32+G33+G36,"")</f>
        <v/>
      </c>
      <c r="H28" s="23" t="str">
        <f t="shared" si="1"/>
        <v/>
      </c>
      <c r="I28" s="23" t="str">
        <f t="shared" si="1"/>
        <v/>
      </c>
      <c r="J28" s="23" t="str">
        <f t="shared" si="1"/>
        <v/>
      </c>
      <c r="K28" s="23" t="str">
        <f t="shared" si="1"/>
        <v/>
      </c>
      <c r="L28" s="23" t="str">
        <f t="shared" si="1"/>
        <v/>
      </c>
      <c r="M28" s="23" t="str">
        <f t="shared" si="1"/>
        <v/>
      </c>
      <c r="N28" s="23" t="str">
        <f t="shared" si="1"/>
        <v/>
      </c>
    </row>
    <row r="29" spans="2:14" ht="10.15" customHeight="1" x14ac:dyDescent="0.2">
      <c r="B29" s="15" t="s">
        <v>19</v>
      </c>
      <c r="C29" s="10"/>
      <c r="D29" s="10" t="s">
        <v>19</v>
      </c>
      <c r="E29" s="10" t="s">
        <v>21</v>
      </c>
      <c r="F29" s="8" t="s">
        <v>143</v>
      </c>
      <c r="G29" s="24"/>
      <c r="H29" s="24"/>
      <c r="I29" s="24"/>
      <c r="J29" s="24"/>
      <c r="K29" s="24"/>
      <c r="L29" s="24"/>
      <c r="M29" s="24"/>
      <c r="N29" s="24"/>
    </row>
    <row r="30" spans="2:14" ht="10.15" customHeight="1" x14ac:dyDescent="0.2">
      <c r="B30" s="15" t="s">
        <v>484</v>
      </c>
      <c r="C30" s="10"/>
      <c r="D30" s="10" t="s">
        <v>484</v>
      </c>
      <c r="E30" s="10" t="s">
        <v>21</v>
      </c>
      <c r="F30" s="8" t="s">
        <v>144</v>
      </c>
      <c r="G30" s="24"/>
      <c r="H30" s="24"/>
      <c r="I30" s="24"/>
      <c r="J30" s="24"/>
      <c r="K30" s="24"/>
      <c r="L30" s="24"/>
      <c r="M30" s="24"/>
      <c r="N30" s="24"/>
    </row>
    <row r="31" spans="2:14" ht="10.15" customHeight="1" x14ac:dyDescent="0.2">
      <c r="B31" s="15" t="s">
        <v>24</v>
      </c>
      <c r="C31" s="10"/>
      <c r="D31" s="10" t="s">
        <v>24</v>
      </c>
      <c r="E31" s="10" t="s">
        <v>21</v>
      </c>
      <c r="F31" s="8" t="s">
        <v>146</v>
      </c>
      <c r="G31" s="24"/>
      <c r="H31" s="24"/>
      <c r="I31" s="24"/>
      <c r="J31" s="24"/>
      <c r="K31" s="24"/>
      <c r="L31" s="24"/>
      <c r="M31" s="24"/>
      <c r="N31" s="24"/>
    </row>
    <row r="32" spans="2:14" ht="10.15" customHeight="1" x14ac:dyDescent="0.2">
      <c r="B32" s="15" t="s">
        <v>485</v>
      </c>
      <c r="C32" s="10"/>
      <c r="D32" s="10" t="s">
        <v>481</v>
      </c>
      <c r="E32" s="10" t="s">
        <v>21</v>
      </c>
      <c r="F32" s="8" t="s">
        <v>151</v>
      </c>
      <c r="G32" s="24"/>
      <c r="H32" s="24"/>
      <c r="I32" s="24"/>
      <c r="J32" s="24"/>
      <c r="K32" s="24"/>
      <c r="L32" s="24"/>
      <c r="M32" s="24"/>
      <c r="N32" s="24"/>
    </row>
    <row r="33" spans="2:14" ht="10.15" customHeight="1" x14ac:dyDescent="0.2">
      <c r="B33" s="15" t="s">
        <v>483</v>
      </c>
      <c r="C33" s="10"/>
      <c r="D33" s="10" t="s">
        <v>483</v>
      </c>
      <c r="E33" s="10" t="s">
        <v>21</v>
      </c>
      <c r="F33" s="8" t="s">
        <v>154</v>
      </c>
      <c r="G33" s="24"/>
      <c r="H33" s="24"/>
      <c r="I33" s="24"/>
      <c r="J33" s="24"/>
      <c r="K33" s="24"/>
      <c r="L33" s="24"/>
      <c r="M33" s="24"/>
      <c r="N33" s="24"/>
    </row>
    <row r="34" spans="2:14" ht="10.15" customHeight="1" x14ac:dyDescent="0.2">
      <c r="B34" s="16" t="s">
        <v>508</v>
      </c>
      <c r="C34" s="10" t="s">
        <v>483</v>
      </c>
      <c r="D34" s="10" t="s">
        <v>509</v>
      </c>
      <c r="E34" s="10" t="s">
        <v>21</v>
      </c>
      <c r="F34" s="8" t="s">
        <v>156</v>
      </c>
      <c r="G34" s="24"/>
      <c r="H34" s="24"/>
      <c r="I34" s="24"/>
      <c r="J34" s="24"/>
      <c r="K34" s="24"/>
      <c r="L34" s="24"/>
      <c r="M34" s="24"/>
      <c r="N34" s="24"/>
    </row>
    <row r="35" spans="2:14" ht="10.15" customHeight="1" x14ac:dyDescent="0.2">
      <c r="B35" s="16" t="s">
        <v>1034</v>
      </c>
      <c r="C35" s="10" t="s">
        <v>483</v>
      </c>
      <c r="D35" s="10" t="s">
        <v>817</v>
      </c>
      <c r="E35" s="10" t="s">
        <v>21</v>
      </c>
      <c r="F35" s="8" t="s">
        <v>158</v>
      </c>
      <c r="G35" s="24"/>
      <c r="H35" s="24"/>
      <c r="I35" s="24"/>
      <c r="J35" s="24"/>
      <c r="K35" s="24"/>
      <c r="L35" s="24"/>
      <c r="M35" s="24"/>
      <c r="N35" s="24"/>
    </row>
    <row r="36" spans="2:14" ht="10.15" customHeight="1" x14ac:dyDescent="0.2">
      <c r="B36" s="15" t="s">
        <v>486</v>
      </c>
      <c r="C36" s="10"/>
      <c r="D36" s="10" t="s">
        <v>486</v>
      </c>
      <c r="E36" s="10" t="s">
        <v>21</v>
      </c>
      <c r="F36" s="8" t="s">
        <v>161</v>
      </c>
      <c r="G36" s="24"/>
      <c r="H36" s="24"/>
      <c r="I36" s="24"/>
      <c r="J36" s="24"/>
      <c r="K36" s="24"/>
      <c r="L36" s="24"/>
      <c r="M36" s="24"/>
      <c r="N36" s="24"/>
    </row>
    <row r="37" spans="2:14" ht="10.15" customHeight="1" x14ac:dyDescent="0.2">
      <c r="B37" s="16" t="s">
        <v>1035</v>
      </c>
      <c r="C37" s="10" t="s">
        <v>486</v>
      </c>
      <c r="D37" s="10" t="s">
        <v>816</v>
      </c>
      <c r="E37" s="10" t="s">
        <v>21</v>
      </c>
      <c r="F37" s="8" t="s">
        <v>164</v>
      </c>
      <c r="G37" s="24"/>
      <c r="H37" s="24"/>
      <c r="I37" s="24"/>
      <c r="J37" s="24"/>
      <c r="K37" s="24"/>
      <c r="L37" s="24"/>
      <c r="M37" s="24"/>
      <c r="N37" s="24"/>
    </row>
    <row r="38" spans="2:14" ht="10.15" customHeight="1" x14ac:dyDescent="0.2">
      <c r="B38" s="16" t="s">
        <v>542</v>
      </c>
      <c r="C38" s="10" t="s">
        <v>486</v>
      </c>
      <c r="D38" s="10" t="s">
        <v>21</v>
      </c>
      <c r="E38" s="10" t="s">
        <v>543</v>
      </c>
      <c r="F38" s="8" t="s">
        <v>84</v>
      </c>
      <c r="G38" s="24"/>
      <c r="H38" s="24"/>
      <c r="I38" s="24"/>
      <c r="J38" s="24"/>
      <c r="K38" s="24"/>
      <c r="L38" s="24"/>
      <c r="M38" s="24"/>
      <c r="N38" s="24"/>
    </row>
  </sheetData>
  <printOptions gridLines="1" gridLinesSet="0"/>
  <pageMargins left="0" right="0" top="0" bottom="0" header="0" footer="0"/>
  <pageSetup paperSize="9" fitToHeight="0" orientation="portrait"/>
  <headerFooter scaleWithDoc="0"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List67">
    <tabColor indexed="23"/>
  </sheetPr>
  <dimension ref="A1:H16"/>
  <sheetViews>
    <sheetView workbookViewId="0">
      <pane xSplit="4" ySplit="13" topLeftCell="E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8.42578125" style="11" bestFit="1" customWidth="1"/>
    <col min="3" max="3" width="9.140625" style="11" hidden="1" customWidth="1"/>
    <col min="4" max="4" width="8.7109375" style="11" customWidth="1"/>
    <col min="5" max="8" width="16.7109375" style="11" customWidth="1"/>
    <col min="9" max="16384" width="8.85546875" style="11"/>
  </cols>
  <sheetData>
    <row r="1" spans="1:8" ht="12" x14ac:dyDescent="0.2">
      <c r="A1" s="1" t="s">
        <v>1193</v>
      </c>
      <c r="F1" s="12" t="s">
        <v>1734</v>
      </c>
    </row>
    <row r="4" spans="1:8" x14ac:dyDescent="0.2">
      <c r="B4" s="10" t="s">
        <v>1185</v>
      </c>
      <c r="C4" s="10" t="s">
        <v>1186</v>
      </c>
      <c r="D4" s="21" t="s">
        <v>1187</v>
      </c>
      <c r="E4" s="10" t="s">
        <v>1188</v>
      </c>
    </row>
    <row r="5" spans="1:8" s="13" customFormat="1" x14ac:dyDescent="0.25"/>
    <row r="6" spans="1:8" s="13" customFormat="1" x14ac:dyDescent="0.25">
      <c r="E6" s="6" t="s">
        <v>646</v>
      </c>
      <c r="F6" s="6"/>
      <c r="G6" s="6"/>
      <c r="H6" s="6"/>
    </row>
    <row r="7" spans="1:8" s="13" customFormat="1" x14ac:dyDescent="0.25">
      <c r="E7" s="6"/>
      <c r="F7" s="6" t="s">
        <v>1191</v>
      </c>
      <c r="G7" s="6" t="s">
        <v>552</v>
      </c>
      <c r="H7" s="6"/>
    </row>
    <row r="8" spans="1:8" s="13" customFormat="1" x14ac:dyDescent="0.25">
      <c r="E8" s="6"/>
      <c r="F8" s="6"/>
      <c r="G8" s="6"/>
      <c r="H8" s="6" t="s">
        <v>1014</v>
      </c>
    </row>
    <row r="9" spans="1:8" hidden="1" x14ac:dyDescent="0.2">
      <c r="E9" s="10"/>
      <c r="F9" s="10"/>
      <c r="G9" s="10"/>
      <c r="H9" s="10" t="s">
        <v>646</v>
      </c>
    </row>
    <row r="10" spans="1:8" hidden="1" x14ac:dyDescent="0.2">
      <c r="E10" s="10"/>
      <c r="F10" s="10" t="s">
        <v>646</v>
      </c>
      <c r="G10" s="10" t="s">
        <v>646</v>
      </c>
      <c r="H10" s="10" t="s">
        <v>649</v>
      </c>
    </row>
    <row r="11" spans="1:8" hidden="1" x14ac:dyDescent="0.2">
      <c r="E11" s="10" t="s">
        <v>646</v>
      </c>
      <c r="F11" s="10" t="s">
        <v>649</v>
      </c>
      <c r="G11" s="10" t="s">
        <v>649</v>
      </c>
      <c r="H11" s="10" t="s">
        <v>555</v>
      </c>
    </row>
    <row r="12" spans="1:8" hidden="1" x14ac:dyDescent="0.2">
      <c r="E12" s="10" t="s">
        <v>649</v>
      </c>
      <c r="F12" s="10" t="s">
        <v>1114</v>
      </c>
      <c r="G12" s="10" t="s">
        <v>490</v>
      </c>
      <c r="H12" s="10" t="s">
        <v>490</v>
      </c>
    </row>
    <row r="13" spans="1:8" ht="10.15" customHeight="1" x14ac:dyDescent="0.2">
      <c r="B13" s="8" t="s">
        <v>1737</v>
      </c>
      <c r="D13" s="7" t="s">
        <v>1732</v>
      </c>
      <c r="E13" s="8" t="s">
        <v>2</v>
      </c>
      <c r="F13" s="8" t="s">
        <v>560</v>
      </c>
      <c r="G13" s="8" t="s">
        <v>294</v>
      </c>
      <c r="H13" s="8" t="s">
        <v>1192</v>
      </c>
    </row>
    <row r="14" spans="1:8" ht="10.15" customHeight="1" x14ac:dyDescent="0.2">
      <c r="B14" s="10" t="s">
        <v>653</v>
      </c>
      <c r="C14" s="10" t="s">
        <v>653</v>
      </c>
      <c r="D14" s="8" t="s">
        <v>2</v>
      </c>
      <c r="E14" s="24"/>
      <c r="F14" s="24"/>
      <c r="G14" s="24"/>
      <c r="H14" s="24"/>
    </row>
    <row r="15" spans="1:8" ht="10.15" customHeight="1" x14ac:dyDescent="0.2">
      <c r="B15" s="10" t="s">
        <v>654</v>
      </c>
      <c r="C15" s="10" t="s">
        <v>654</v>
      </c>
      <c r="D15" s="8" t="s">
        <v>7</v>
      </c>
      <c r="E15" s="24"/>
      <c r="F15" s="17" t="s">
        <v>1733</v>
      </c>
      <c r="G15" s="24"/>
      <c r="H15" s="24"/>
    </row>
    <row r="16" spans="1:8" ht="10.15" customHeight="1" x14ac:dyDescent="0.2">
      <c r="B16" s="10" t="s">
        <v>656</v>
      </c>
      <c r="C16" s="10" t="s">
        <v>656</v>
      </c>
      <c r="D16" s="8" t="s">
        <v>22</v>
      </c>
      <c r="E16" s="24"/>
      <c r="F16" s="17" t="s">
        <v>1733</v>
      </c>
      <c r="G16" s="24"/>
      <c r="H16" s="24"/>
    </row>
  </sheetData>
  <printOptions gridLines="1" gridLinesSet="0"/>
  <pageMargins left="0" right="0" top="0" bottom="0" header="0" footer="0"/>
  <pageSetup paperSize="9" fitToHeight="0" orientation="portrait"/>
  <headerFooter scaleWithDoc="0"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List68">
    <tabColor indexed="23"/>
  </sheetPr>
  <dimension ref="A1:F13"/>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18.42578125" style="11" bestFit="1" customWidth="1"/>
    <col min="3" max="3" width="9.140625" style="11" hidden="1" customWidth="1"/>
    <col min="4" max="4" width="8.7109375" style="11" customWidth="1"/>
    <col min="5" max="16384" width="16.7109375" style="11"/>
  </cols>
  <sheetData>
    <row r="1" spans="1:6" ht="12" x14ac:dyDescent="0.2">
      <c r="A1" s="1" t="s">
        <v>1194</v>
      </c>
      <c r="F1" s="12" t="s">
        <v>1734</v>
      </c>
    </row>
    <row r="4" spans="1:6" x14ac:dyDescent="0.2">
      <c r="B4" s="10" t="s">
        <v>1185</v>
      </c>
      <c r="C4" s="10" t="s">
        <v>1186</v>
      </c>
      <c r="D4" s="21" t="s">
        <v>1187</v>
      </c>
      <c r="E4" s="10" t="s">
        <v>1188</v>
      </c>
    </row>
    <row r="5" spans="1:6" s="13" customFormat="1" x14ac:dyDescent="0.25"/>
    <row r="6" spans="1:6" s="13" customFormat="1" ht="33.75" x14ac:dyDescent="0.25">
      <c r="E6" s="6" t="s">
        <v>1195</v>
      </c>
    </row>
    <row r="7" spans="1:6" hidden="1" x14ac:dyDescent="0.2">
      <c r="E7" s="10" t="s">
        <v>9</v>
      </c>
    </row>
    <row r="8" spans="1:6" hidden="1" x14ac:dyDescent="0.2">
      <c r="E8" s="10" t="s">
        <v>122</v>
      </c>
    </row>
    <row r="9" spans="1:6" hidden="1" x14ac:dyDescent="0.2">
      <c r="E9" s="10" t="s">
        <v>145</v>
      </c>
    </row>
    <row r="10" spans="1:6" s="14" customFormat="1" ht="10.15" customHeight="1" x14ac:dyDescent="0.2">
      <c r="A10" s="11"/>
      <c r="B10" s="8" t="s">
        <v>1737</v>
      </c>
      <c r="C10" s="11"/>
      <c r="D10" s="7" t="s">
        <v>1732</v>
      </c>
      <c r="E10" s="8" t="s">
        <v>22</v>
      </c>
    </row>
    <row r="11" spans="1:6" ht="10.15" customHeight="1" x14ac:dyDescent="0.2">
      <c r="B11" s="10" t="s">
        <v>653</v>
      </c>
      <c r="C11" s="10" t="s">
        <v>653</v>
      </c>
      <c r="D11" s="8" t="s">
        <v>2</v>
      </c>
      <c r="E11" s="24"/>
    </row>
    <row r="12" spans="1:6" ht="10.15" customHeight="1" x14ac:dyDescent="0.2">
      <c r="B12" s="10" t="s">
        <v>654</v>
      </c>
      <c r="C12" s="10" t="s">
        <v>654</v>
      </c>
      <c r="D12" s="8" t="s">
        <v>7</v>
      </c>
      <c r="E12" s="24"/>
    </row>
    <row r="13" spans="1:6" ht="10.15" customHeight="1" x14ac:dyDescent="0.2">
      <c r="B13" s="10" t="s">
        <v>656</v>
      </c>
      <c r="C13" s="10" t="s">
        <v>656</v>
      </c>
      <c r="D13" s="8" t="s">
        <v>22</v>
      </c>
      <c r="E13" s="24"/>
    </row>
  </sheetData>
  <printOptions gridLines="1" gridLinesSet="0"/>
  <pageMargins left="0" right="0" top="0" bottom="0" header="0" footer="0"/>
  <pageSetup paperSize="9" fitToHeight="0" orientation="portrait"/>
  <headerFooter scaleWithDoc="0"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List69">
    <tabColor indexed="23"/>
  </sheetPr>
  <dimension ref="A1:F23"/>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0.28515625" style="11" bestFit="1" customWidth="1"/>
    <col min="3" max="4" width="9.140625" style="11" hidden="1" customWidth="1"/>
    <col min="5" max="5" width="8.7109375" style="11" customWidth="1"/>
    <col min="6" max="16384" width="16.7109375" style="11"/>
  </cols>
  <sheetData>
    <row r="1" spans="1:6" ht="12" x14ac:dyDescent="0.2">
      <c r="A1" s="1" t="s">
        <v>1196</v>
      </c>
      <c r="F1" s="12" t="s">
        <v>1734</v>
      </c>
    </row>
    <row r="4" spans="1:6" x14ac:dyDescent="0.2">
      <c r="B4" s="10" t="s">
        <v>1185</v>
      </c>
      <c r="C4" s="2"/>
      <c r="D4" s="10" t="s">
        <v>1186</v>
      </c>
      <c r="E4" s="21" t="s">
        <v>1187</v>
      </c>
      <c r="F4" s="10" t="s">
        <v>1188</v>
      </c>
    </row>
    <row r="5" spans="1:6" s="13" customFormat="1" x14ac:dyDescent="0.25"/>
    <row r="6" spans="1:6" s="13" customFormat="1" x14ac:dyDescent="0.25">
      <c r="F6" s="6" t="s">
        <v>9</v>
      </c>
    </row>
    <row r="7" spans="1:6" hidden="1" x14ac:dyDescent="0.2">
      <c r="F7" s="10" t="s">
        <v>9</v>
      </c>
    </row>
    <row r="8" spans="1:6" hidden="1" x14ac:dyDescent="0.2">
      <c r="F8" s="10" t="s">
        <v>1197</v>
      </c>
    </row>
    <row r="9" spans="1:6" hidden="1" x14ac:dyDescent="0.2">
      <c r="F9" s="10" t="s">
        <v>122</v>
      </c>
    </row>
    <row r="10" spans="1:6" s="14" customFormat="1" ht="10.15" customHeight="1" x14ac:dyDescent="0.2">
      <c r="A10" s="11"/>
      <c r="B10" s="8" t="s">
        <v>1737</v>
      </c>
      <c r="C10" s="11"/>
      <c r="D10" s="11"/>
      <c r="E10" s="7" t="s">
        <v>1732</v>
      </c>
      <c r="F10" s="8" t="s">
        <v>2</v>
      </c>
    </row>
    <row r="11" spans="1:6" ht="10.15" customHeight="1" x14ac:dyDescent="0.2">
      <c r="B11" s="10" t="s">
        <v>29</v>
      </c>
      <c r="C11" s="10"/>
      <c r="D11" s="10" t="s">
        <v>29</v>
      </c>
      <c r="E11" s="8" t="s">
        <v>2</v>
      </c>
      <c r="F11" s="24"/>
    </row>
    <row r="12" spans="1:6" ht="10.15" customHeight="1" x14ac:dyDescent="0.2">
      <c r="B12" s="15" t="s">
        <v>479</v>
      </c>
      <c r="C12" s="10" t="s">
        <v>24</v>
      </c>
      <c r="D12" s="10" t="s">
        <v>29</v>
      </c>
      <c r="E12" s="8" t="s">
        <v>7</v>
      </c>
      <c r="F12" s="24"/>
    </row>
    <row r="13" spans="1:6" ht="10.15" customHeight="1" x14ac:dyDescent="0.2">
      <c r="B13" s="15" t="s">
        <v>480</v>
      </c>
      <c r="C13" s="10" t="s">
        <v>481</v>
      </c>
      <c r="D13" s="10" t="s">
        <v>29</v>
      </c>
      <c r="E13" s="8" t="s">
        <v>22</v>
      </c>
      <c r="F13" s="24"/>
    </row>
    <row r="14" spans="1:6" ht="10.15" customHeight="1" x14ac:dyDescent="0.2">
      <c r="B14" s="10" t="s">
        <v>127</v>
      </c>
      <c r="C14" s="10"/>
      <c r="D14" s="10" t="s">
        <v>127</v>
      </c>
      <c r="E14" s="8" t="s">
        <v>25</v>
      </c>
      <c r="F14" s="24"/>
    </row>
    <row r="15" spans="1:6" ht="10.15" customHeight="1" x14ac:dyDescent="0.2">
      <c r="B15" s="15" t="s">
        <v>479</v>
      </c>
      <c r="C15" s="10" t="s">
        <v>24</v>
      </c>
      <c r="D15" s="10" t="s">
        <v>127</v>
      </c>
      <c r="E15" s="8" t="s">
        <v>28</v>
      </c>
      <c r="F15" s="24"/>
    </row>
    <row r="16" spans="1:6" ht="10.15" customHeight="1" x14ac:dyDescent="0.2">
      <c r="B16" s="15" t="s">
        <v>480</v>
      </c>
      <c r="C16" s="10" t="s">
        <v>481</v>
      </c>
      <c r="D16" s="10" t="s">
        <v>127</v>
      </c>
      <c r="E16" s="8" t="s">
        <v>30</v>
      </c>
      <c r="F16" s="24"/>
    </row>
    <row r="17" spans="2:6" ht="10.15" customHeight="1" x14ac:dyDescent="0.2">
      <c r="B17" s="10" t="s">
        <v>128</v>
      </c>
      <c r="C17" s="10"/>
      <c r="D17" s="10" t="s">
        <v>128</v>
      </c>
      <c r="E17" s="8" t="s">
        <v>32</v>
      </c>
      <c r="F17" s="23" t="str">
        <f>IF(SUM(F18:F23)&lt;&gt;0,SUM(F18:F23),"")</f>
        <v/>
      </c>
    </row>
    <row r="18" spans="2:6" ht="10.15" customHeight="1" x14ac:dyDescent="0.2">
      <c r="B18" s="15" t="s">
        <v>19</v>
      </c>
      <c r="C18" s="10" t="s">
        <v>19</v>
      </c>
      <c r="D18" s="10" t="s">
        <v>128</v>
      </c>
      <c r="E18" s="8" t="s">
        <v>34</v>
      </c>
      <c r="F18" s="24"/>
    </row>
    <row r="19" spans="2:6" ht="10.15" customHeight="1" x14ac:dyDescent="0.2">
      <c r="B19" s="15" t="s">
        <v>484</v>
      </c>
      <c r="C19" s="10" t="s">
        <v>484</v>
      </c>
      <c r="D19" s="10" t="s">
        <v>128</v>
      </c>
      <c r="E19" s="8" t="s">
        <v>35</v>
      </c>
      <c r="F19" s="24"/>
    </row>
    <row r="20" spans="2:6" ht="10.15" customHeight="1" x14ac:dyDescent="0.2">
      <c r="B20" s="15" t="s">
        <v>24</v>
      </c>
      <c r="C20" s="10" t="s">
        <v>24</v>
      </c>
      <c r="D20" s="10" t="s">
        <v>128</v>
      </c>
      <c r="E20" s="8" t="s">
        <v>49</v>
      </c>
      <c r="F20" s="24"/>
    </row>
    <row r="21" spans="2:6" ht="10.15" customHeight="1" x14ac:dyDescent="0.2">
      <c r="B21" s="15" t="s">
        <v>485</v>
      </c>
      <c r="C21" s="10" t="s">
        <v>481</v>
      </c>
      <c r="D21" s="10" t="s">
        <v>128</v>
      </c>
      <c r="E21" s="8" t="s">
        <v>50</v>
      </c>
      <c r="F21" s="24"/>
    </row>
    <row r="22" spans="2:6" ht="10.15" customHeight="1" x14ac:dyDescent="0.2">
      <c r="B22" s="15" t="s">
        <v>483</v>
      </c>
      <c r="C22" s="10" t="s">
        <v>483</v>
      </c>
      <c r="D22" s="10" t="s">
        <v>128</v>
      </c>
      <c r="E22" s="8" t="s">
        <v>51</v>
      </c>
      <c r="F22" s="24"/>
    </row>
    <row r="23" spans="2:6" ht="10.15" customHeight="1" x14ac:dyDescent="0.2">
      <c r="B23" s="15" t="s">
        <v>486</v>
      </c>
      <c r="C23" s="10" t="s">
        <v>486</v>
      </c>
      <c r="D23" s="10" t="s">
        <v>128</v>
      </c>
      <c r="E23" s="8" t="s">
        <v>52</v>
      </c>
      <c r="F23" s="24"/>
    </row>
  </sheetData>
  <printOptions gridLines="1" gridLinesSet="0"/>
  <pageMargins left="0" right="0" top="0" bottom="0" header="0" footer="0"/>
  <pageSetup paperSize="9" fitToHeight="0"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tabColor indexed="23"/>
  </sheetPr>
  <dimension ref="A1:F29"/>
  <sheetViews>
    <sheetView workbookViewId="0">
      <pane xSplit="5" ySplit="10" topLeftCell="F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5.85546875" style="11" bestFit="1" customWidth="1"/>
    <col min="3" max="4" width="9.140625" style="11" hidden="1" customWidth="1"/>
    <col min="5" max="5" width="8.7109375" style="11" customWidth="1"/>
    <col min="6" max="16384" width="16.7109375" style="11"/>
  </cols>
  <sheetData>
    <row r="1" spans="1:6" ht="12" x14ac:dyDescent="0.2">
      <c r="A1" s="1" t="s">
        <v>477</v>
      </c>
      <c r="F1" s="12" t="s">
        <v>1734</v>
      </c>
    </row>
    <row r="5" spans="1:6" s="13" customFormat="1" x14ac:dyDescent="0.25"/>
    <row r="6" spans="1:6" s="13" customFormat="1" x14ac:dyDescent="0.25">
      <c r="F6" s="6" t="s">
        <v>9</v>
      </c>
    </row>
    <row r="7" spans="1:6" hidden="1" x14ac:dyDescent="0.2">
      <c r="F7" s="10" t="s">
        <v>9</v>
      </c>
    </row>
    <row r="8" spans="1:6" hidden="1" x14ac:dyDescent="0.2">
      <c r="F8" s="10" t="s">
        <v>26</v>
      </c>
    </row>
    <row r="9" spans="1:6" hidden="1" x14ac:dyDescent="0.2">
      <c r="F9" s="10" t="s">
        <v>10</v>
      </c>
    </row>
    <row r="10" spans="1:6" s="14" customFormat="1" x14ac:dyDescent="0.2">
      <c r="A10" s="11"/>
      <c r="B10" s="11"/>
      <c r="C10" s="11"/>
      <c r="D10" s="11"/>
      <c r="E10" s="7" t="s">
        <v>1732</v>
      </c>
      <c r="F10" s="8" t="s">
        <v>2</v>
      </c>
    </row>
    <row r="11" spans="1:6" x14ac:dyDescent="0.2">
      <c r="B11" s="10" t="s">
        <v>29</v>
      </c>
      <c r="C11" s="10"/>
      <c r="D11" s="10" t="s">
        <v>29</v>
      </c>
      <c r="E11" s="8" t="s">
        <v>478</v>
      </c>
      <c r="F11" s="23" t="str">
        <f>IF('F_01.01'!I16&lt;&gt;0,'F_01.01'!I16,"")</f>
        <v/>
      </c>
    </row>
    <row r="12" spans="1:6" x14ac:dyDescent="0.2">
      <c r="B12" s="10" t="s">
        <v>31</v>
      </c>
      <c r="C12" s="10"/>
      <c r="D12" s="10" t="s">
        <v>31</v>
      </c>
      <c r="E12" s="8" t="s">
        <v>2</v>
      </c>
      <c r="F12" s="23" t="str">
        <f>IF('F_01.01'!I17&lt;&gt;0,'F_01.01'!I17,"")</f>
        <v/>
      </c>
    </row>
    <row r="13" spans="1:6" x14ac:dyDescent="0.2">
      <c r="B13" s="15" t="s">
        <v>479</v>
      </c>
      <c r="C13" s="10" t="s">
        <v>24</v>
      </c>
      <c r="D13" s="10" t="s">
        <v>31</v>
      </c>
      <c r="E13" s="8" t="s">
        <v>22</v>
      </c>
      <c r="F13" s="24"/>
    </row>
    <row r="14" spans="1:6" x14ac:dyDescent="0.2">
      <c r="B14" s="15" t="s">
        <v>480</v>
      </c>
      <c r="C14" s="10" t="s">
        <v>481</v>
      </c>
      <c r="D14" s="10" t="s">
        <v>31</v>
      </c>
      <c r="E14" s="8" t="s">
        <v>25</v>
      </c>
      <c r="F14" s="24"/>
    </row>
    <row r="15" spans="1:6" x14ac:dyDescent="0.2">
      <c r="B15" s="15" t="s">
        <v>482</v>
      </c>
      <c r="C15" s="10" t="s">
        <v>483</v>
      </c>
      <c r="D15" s="10" t="s">
        <v>31</v>
      </c>
      <c r="E15" s="8" t="s">
        <v>28</v>
      </c>
      <c r="F15" s="24"/>
    </row>
    <row r="16" spans="1:6" x14ac:dyDescent="0.2">
      <c r="B16" s="10" t="s">
        <v>33</v>
      </c>
      <c r="C16" s="10"/>
      <c r="D16" s="10" t="s">
        <v>33</v>
      </c>
      <c r="E16" s="8" t="s">
        <v>30</v>
      </c>
      <c r="F16" s="23" t="str">
        <f>IF(SUM(F17:F21)&lt;&gt;0,SUM(F17:F21),"")</f>
        <v/>
      </c>
    </row>
    <row r="17" spans="2:6" x14ac:dyDescent="0.2">
      <c r="B17" s="15" t="s">
        <v>19</v>
      </c>
      <c r="C17" s="10" t="s">
        <v>19</v>
      </c>
      <c r="D17" s="10" t="s">
        <v>33</v>
      </c>
      <c r="E17" s="8" t="s">
        <v>32</v>
      </c>
      <c r="F17" s="24"/>
    </row>
    <row r="18" spans="2:6" x14ac:dyDescent="0.2">
      <c r="B18" s="15" t="s">
        <v>484</v>
      </c>
      <c r="C18" s="10" t="s">
        <v>484</v>
      </c>
      <c r="D18" s="10" t="s">
        <v>33</v>
      </c>
      <c r="E18" s="8" t="s">
        <v>34</v>
      </c>
      <c r="F18" s="24"/>
    </row>
    <row r="19" spans="2:6" x14ac:dyDescent="0.2">
      <c r="B19" s="15" t="s">
        <v>24</v>
      </c>
      <c r="C19" s="10" t="s">
        <v>24</v>
      </c>
      <c r="D19" s="10" t="s">
        <v>33</v>
      </c>
      <c r="E19" s="8" t="s">
        <v>35</v>
      </c>
      <c r="F19" s="24"/>
    </row>
    <row r="20" spans="2:6" x14ac:dyDescent="0.2">
      <c r="B20" s="15" t="s">
        <v>485</v>
      </c>
      <c r="C20" s="10" t="s">
        <v>481</v>
      </c>
      <c r="D20" s="10" t="s">
        <v>33</v>
      </c>
      <c r="E20" s="8" t="s">
        <v>49</v>
      </c>
      <c r="F20" s="24"/>
    </row>
    <row r="21" spans="2:6" x14ac:dyDescent="0.2">
      <c r="B21" s="15" t="s">
        <v>483</v>
      </c>
      <c r="C21" s="10" t="s">
        <v>483</v>
      </c>
      <c r="D21" s="10" t="s">
        <v>33</v>
      </c>
      <c r="E21" s="8" t="s">
        <v>50</v>
      </c>
      <c r="F21" s="24"/>
    </row>
    <row r="22" spans="2:6" x14ac:dyDescent="0.2">
      <c r="B22" s="10" t="s">
        <v>21</v>
      </c>
      <c r="C22" s="10"/>
      <c r="D22" s="10" t="s">
        <v>21</v>
      </c>
      <c r="E22" s="8" t="s">
        <v>51</v>
      </c>
      <c r="F22" s="23" t="str">
        <f>IF(SUM(F23:F28)&lt;&gt;0,SUM(F23:F28),"")</f>
        <v/>
      </c>
    </row>
    <row r="23" spans="2:6" x14ac:dyDescent="0.2">
      <c r="B23" s="15" t="s">
        <v>19</v>
      </c>
      <c r="C23" s="10" t="s">
        <v>19</v>
      </c>
      <c r="D23" s="10" t="s">
        <v>21</v>
      </c>
      <c r="E23" s="8" t="s">
        <v>52</v>
      </c>
      <c r="F23" s="24"/>
    </row>
    <row r="24" spans="2:6" x14ac:dyDescent="0.2">
      <c r="B24" s="15" t="s">
        <v>484</v>
      </c>
      <c r="C24" s="10" t="s">
        <v>484</v>
      </c>
      <c r="D24" s="10" t="s">
        <v>21</v>
      </c>
      <c r="E24" s="8" t="s">
        <v>141</v>
      </c>
      <c r="F24" s="24"/>
    </row>
    <row r="25" spans="2:6" x14ac:dyDescent="0.2">
      <c r="B25" s="15" t="s">
        <v>24</v>
      </c>
      <c r="C25" s="10" t="s">
        <v>24</v>
      </c>
      <c r="D25" s="10" t="s">
        <v>21</v>
      </c>
      <c r="E25" s="8" t="s">
        <v>143</v>
      </c>
      <c r="F25" s="24"/>
    </row>
    <row r="26" spans="2:6" x14ac:dyDescent="0.2">
      <c r="B26" s="15" t="s">
        <v>485</v>
      </c>
      <c r="C26" s="10" t="s">
        <v>481</v>
      </c>
      <c r="D26" s="10" t="s">
        <v>21</v>
      </c>
      <c r="E26" s="8" t="s">
        <v>144</v>
      </c>
      <c r="F26" s="24"/>
    </row>
    <row r="27" spans="2:6" x14ac:dyDescent="0.2">
      <c r="B27" s="15" t="s">
        <v>483</v>
      </c>
      <c r="C27" s="10" t="s">
        <v>483</v>
      </c>
      <c r="D27" s="10" t="s">
        <v>21</v>
      </c>
      <c r="E27" s="8" t="s">
        <v>146</v>
      </c>
      <c r="F27" s="24"/>
    </row>
    <row r="28" spans="2:6" x14ac:dyDescent="0.2">
      <c r="B28" s="15" t="s">
        <v>486</v>
      </c>
      <c r="C28" s="10" t="s">
        <v>486</v>
      </c>
      <c r="D28" s="10" t="s">
        <v>21</v>
      </c>
      <c r="E28" s="8" t="s">
        <v>151</v>
      </c>
      <c r="F28" s="24"/>
    </row>
    <row r="29" spans="2:6" x14ac:dyDescent="0.2">
      <c r="B29" s="10" t="s">
        <v>26</v>
      </c>
      <c r="C29" s="10"/>
      <c r="D29" s="10" t="s">
        <v>27</v>
      </c>
      <c r="E29" s="8" t="s">
        <v>154</v>
      </c>
      <c r="F29" s="23" t="str">
        <f>IF(SUM(F11,F12,F16,F22)&lt;&gt;0,SUM(F11,F12,F16,F22),"")</f>
        <v/>
      </c>
    </row>
  </sheetData>
  <printOptions gridLines="1" gridLinesSet="0"/>
  <pageMargins left="0" right="0" top="0" bottom="0" header="0" footer="0"/>
  <pageSetup paperSize="9" fitToHeight="0" orientation="portrait"/>
  <headerFooter scaleWithDoc="0"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List70">
    <tabColor indexed="23"/>
  </sheetPr>
  <dimension ref="A1:I35"/>
  <sheetViews>
    <sheetView workbookViewId="0">
      <pane xSplit="4" ySplit="15" topLeftCell="E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2.140625" style="11" bestFit="1" customWidth="1"/>
    <col min="3" max="3" width="9.140625" style="11" hidden="1" customWidth="1"/>
    <col min="4" max="4" width="8.7109375" style="11" customWidth="1"/>
    <col min="5" max="9" width="16.7109375" style="11" customWidth="1"/>
    <col min="10" max="16384" width="8.85546875" style="11"/>
  </cols>
  <sheetData>
    <row r="1" spans="1:9" ht="12" x14ac:dyDescent="0.2">
      <c r="A1" s="1" t="s">
        <v>1198</v>
      </c>
      <c r="F1" s="12" t="s">
        <v>1734</v>
      </c>
    </row>
    <row r="4" spans="1:9" x14ac:dyDescent="0.2">
      <c r="B4" s="10" t="s">
        <v>1185</v>
      </c>
      <c r="C4" s="10" t="s">
        <v>1186</v>
      </c>
      <c r="D4" s="21" t="s">
        <v>1187</v>
      </c>
      <c r="E4" s="10" t="s">
        <v>1188</v>
      </c>
    </row>
    <row r="5" spans="1:9" s="13" customFormat="1" x14ac:dyDescent="0.25"/>
    <row r="6" spans="1:9" s="13" customFormat="1" x14ac:dyDescent="0.25">
      <c r="E6" s="6" t="s">
        <v>483</v>
      </c>
      <c r="F6" s="6"/>
      <c r="G6" s="6"/>
      <c r="H6" s="6"/>
      <c r="I6" s="6"/>
    </row>
    <row r="7" spans="1:9" s="13" customFormat="1" ht="56.25" x14ac:dyDescent="0.25">
      <c r="E7" s="6" t="s">
        <v>493</v>
      </c>
      <c r="F7" s="6"/>
      <c r="G7" s="6"/>
      <c r="H7" s="6" t="s">
        <v>494</v>
      </c>
      <c r="I7" s="6" t="s">
        <v>488</v>
      </c>
    </row>
    <row r="8" spans="1:9" s="13" customFormat="1" ht="33.75" x14ac:dyDescent="0.25">
      <c r="E8" s="6"/>
      <c r="F8" s="6" t="s">
        <v>551</v>
      </c>
      <c r="G8" s="6" t="s">
        <v>552</v>
      </c>
      <c r="H8" s="6"/>
      <c r="I8" s="6"/>
    </row>
    <row r="9" spans="1:9" hidden="1" x14ac:dyDescent="0.2">
      <c r="E9" s="10"/>
      <c r="F9" s="10"/>
      <c r="G9" s="10" t="s">
        <v>493</v>
      </c>
      <c r="H9" s="10"/>
      <c r="I9" s="10" t="s">
        <v>489</v>
      </c>
    </row>
    <row r="10" spans="1:9" hidden="1" x14ac:dyDescent="0.2">
      <c r="E10" s="10" t="s">
        <v>493</v>
      </c>
      <c r="F10" s="10" t="s">
        <v>493</v>
      </c>
      <c r="G10" s="10" t="s">
        <v>522</v>
      </c>
      <c r="H10" s="10" t="s">
        <v>494</v>
      </c>
      <c r="I10" s="10" t="s">
        <v>554</v>
      </c>
    </row>
    <row r="11" spans="1:9" hidden="1" x14ac:dyDescent="0.2">
      <c r="E11" s="10" t="s">
        <v>522</v>
      </c>
      <c r="F11" s="10" t="s">
        <v>372</v>
      </c>
      <c r="G11" s="10" t="s">
        <v>10</v>
      </c>
      <c r="H11" s="10" t="s">
        <v>372</v>
      </c>
      <c r="I11" s="10" t="s">
        <v>10</v>
      </c>
    </row>
    <row r="12" spans="1:9" hidden="1" x14ac:dyDescent="0.2">
      <c r="E12" s="10" t="s">
        <v>10</v>
      </c>
      <c r="F12" s="10" t="s">
        <v>10</v>
      </c>
      <c r="G12" s="10" t="s">
        <v>483</v>
      </c>
      <c r="H12" s="10" t="s">
        <v>10</v>
      </c>
      <c r="I12" s="10" t="s">
        <v>483</v>
      </c>
    </row>
    <row r="13" spans="1:9" hidden="1" x14ac:dyDescent="0.2">
      <c r="E13" s="10" t="s">
        <v>483</v>
      </c>
      <c r="F13" s="10" t="s">
        <v>483</v>
      </c>
      <c r="G13" s="10" t="s">
        <v>21</v>
      </c>
      <c r="H13" s="10" t="s">
        <v>483</v>
      </c>
      <c r="I13" s="10" t="s">
        <v>21</v>
      </c>
    </row>
    <row r="14" spans="1:9" hidden="1" x14ac:dyDescent="0.2">
      <c r="E14" s="10" t="s">
        <v>21</v>
      </c>
      <c r="F14" s="10" t="s">
        <v>21</v>
      </c>
      <c r="G14" s="10" t="s">
        <v>490</v>
      </c>
      <c r="H14" s="10" t="s">
        <v>21</v>
      </c>
      <c r="I14" s="10" t="s">
        <v>490</v>
      </c>
    </row>
    <row r="15" spans="1:9" ht="10.15" customHeight="1" x14ac:dyDescent="0.2">
      <c r="B15" s="8" t="s">
        <v>1737</v>
      </c>
      <c r="D15" s="7" t="s">
        <v>1732</v>
      </c>
      <c r="E15" s="8" t="s">
        <v>2</v>
      </c>
      <c r="F15" s="8" t="s">
        <v>556</v>
      </c>
      <c r="G15" s="8" t="s">
        <v>557</v>
      </c>
      <c r="H15" s="8" t="s">
        <v>559</v>
      </c>
      <c r="I15" s="8" t="s">
        <v>560</v>
      </c>
    </row>
    <row r="16" spans="1:9" ht="10.15" customHeight="1" x14ac:dyDescent="0.2">
      <c r="B16" s="10" t="s">
        <v>21</v>
      </c>
      <c r="C16" s="10"/>
      <c r="D16" s="8" t="s">
        <v>154</v>
      </c>
      <c r="E16" s="23" t="str">
        <f>IF(SUM(E17:E35)&lt;&gt;0,SUM(E17:E35),"")</f>
        <v/>
      </c>
      <c r="F16" s="23" t="str">
        <f>IF(SUM(F17:F35)&lt;&gt;0,SUM(F17:F35),"")</f>
        <v/>
      </c>
      <c r="G16" s="23" t="str">
        <f>IF(SUM(G17:G35)&lt;&gt;0,SUM(G17:G35),"")</f>
        <v/>
      </c>
      <c r="H16" s="23" t="str">
        <f>IF(SUM(H17:H35)&lt;&gt;0,SUM(H17:H35),"")</f>
        <v/>
      </c>
      <c r="I16" s="23" t="str">
        <f>IF(SUM(I17:I35)&lt;&gt;0,SUM(I17:I35),"")</f>
        <v/>
      </c>
    </row>
    <row r="17" spans="2:9" ht="10.15" customHeight="1" x14ac:dyDescent="0.2">
      <c r="B17" s="15" t="s">
        <v>561</v>
      </c>
      <c r="C17" s="10" t="s">
        <v>562</v>
      </c>
      <c r="D17" s="8" t="s">
        <v>2</v>
      </c>
      <c r="E17" s="24"/>
      <c r="F17" s="24"/>
      <c r="G17" s="24"/>
      <c r="H17" s="24"/>
      <c r="I17" s="24"/>
    </row>
    <row r="18" spans="2:9" ht="10.15" customHeight="1" x14ac:dyDescent="0.2">
      <c r="B18" s="15" t="s">
        <v>563</v>
      </c>
      <c r="C18" s="10" t="s">
        <v>564</v>
      </c>
      <c r="D18" s="8" t="s">
        <v>7</v>
      </c>
      <c r="E18" s="24"/>
      <c r="F18" s="24"/>
      <c r="G18" s="24"/>
      <c r="H18" s="24"/>
      <c r="I18" s="24"/>
    </row>
    <row r="19" spans="2:9" ht="10.15" customHeight="1" x14ac:dyDescent="0.2">
      <c r="B19" s="15" t="s">
        <v>565</v>
      </c>
      <c r="C19" s="10" t="s">
        <v>566</v>
      </c>
      <c r="D19" s="8" t="s">
        <v>22</v>
      </c>
      <c r="E19" s="24"/>
      <c r="F19" s="24"/>
      <c r="G19" s="24"/>
      <c r="H19" s="24"/>
      <c r="I19" s="24"/>
    </row>
    <row r="20" spans="2:9" ht="10.15" customHeight="1" x14ac:dyDescent="0.2">
      <c r="B20" s="15" t="s">
        <v>567</v>
      </c>
      <c r="C20" s="10" t="s">
        <v>568</v>
      </c>
      <c r="D20" s="8" t="s">
        <v>25</v>
      </c>
      <c r="E20" s="24"/>
      <c r="F20" s="24"/>
      <c r="G20" s="24"/>
      <c r="H20" s="24"/>
      <c r="I20" s="24"/>
    </row>
    <row r="21" spans="2:9" ht="10.15" customHeight="1" x14ac:dyDescent="0.2">
      <c r="B21" s="15" t="s">
        <v>569</v>
      </c>
      <c r="C21" s="10" t="s">
        <v>569</v>
      </c>
      <c r="D21" s="8" t="s">
        <v>28</v>
      </c>
      <c r="E21" s="24"/>
      <c r="F21" s="24"/>
      <c r="G21" s="24"/>
      <c r="H21" s="24"/>
      <c r="I21" s="24"/>
    </row>
    <row r="22" spans="2:9" ht="10.15" customHeight="1" x14ac:dyDescent="0.2">
      <c r="B22" s="15" t="s">
        <v>570</v>
      </c>
      <c r="C22" s="10" t="s">
        <v>571</v>
      </c>
      <c r="D22" s="8" t="s">
        <v>30</v>
      </c>
      <c r="E22" s="24"/>
      <c r="F22" s="24"/>
      <c r="G22" s="24"/>
      <c r="H22" s="24"/>
      <c r="I22" s="24"/>
    </row>
    <row r="23" spans="2:9" ht="10.15" customHeight="1" x14ac:dyDescent="0.2">
      <c r="B23" s="15" t="s">
        <v>572</v>
      </c>
      <c r="C23" s="10" t="s">
        <v>572</v>
      </c>
      <c r="D23" s="8" t="s">
        <v>32</v>
      </c>
      <c r="E23" s="24"/>
      <c r="F23" s="24"/>
      <c r="G23" s="24"/>
      <c r="H23" s="24"/>
      <c r="I23" s="24"/>
    </row>
    <row r="24" spans="2:9" ht="10.15" customHeight="1" x14ac:dyDescent="0.2">
      <c r="B24" s="15" t="s">
        <v>573</v>
      </c>
      <c r="C24" s="10" t="s">
        <v>573</v>
      </c>
      <c r="D24" s="8" t="s">
        <v>34</v>
      </c>
      <c r="E24" s="24"/>
      <c r="F24" s="24"/>
      <c r="G24" s="24"/>
      <c r="H24" s="24"/>
      <c r="I24" s="24"/>
    </row>
    <row r="25" spans="2:9" ht="10.15" customHeight="1" x14ac:dyDescent="0.2">
      <c r="B25" s="15" t="s">
        <v>574</v>
      </c>
      <c r="C25" s="10" t="s">
        <v>575</v>
      </c>
      <c r="D25" s="8" t="s">
        <v>35</v>
      </c>
      <c r="E25" s="24"/>
      <c r="F25" s="24"/>
      <c r="G25" s="24"/>
      <c r="H25" s="24"/>
      <c r="I25" s="24"/>
    </row>
    <row r="26" spans="2:9" ht="10.15" customHeight="1" x14ac:dyDescent="0.2">
      <c r="B26" s="15" t="s">
        <v>576</v>
      </c>
      <c r="C26" s="10" t="s">
        <v>577</v>
      </c>
      <c r="D26" s="8" t="s">
        <v>49</v>
      </c>
      <c r="E26" s="24"/>
      <c r="F26" s="24"/>
      <c r="G26" s="24"/>
      <c r="H26" s="24"/>
      <c r="I26" s="24"/>
    </row>
    <row r="27" spans="2:9" ht="10.15" customHeight="1" x14ac:dyDescent="0.2">
      <c r="B27" s="15" t="s">
        <v>578</v>
      </c>
      <c r="C27" s="10" t="s">
        <v>578</v>
      </c>
      <c r="D27" s="8" t="s">
        <v>579</v>
      </c>
      <c r="E27" s="24"/>
      <c r="F27" s="24"/>
      <c r="G27" s="24"/>
      <c r="H27" s="24"/>
      <c r="I27" s="24"/>
    </row>
    <row r="28" spans="2:9" ht="10.15" customHeight="1" x14ac:dyDescent="0.2">
      <c r="B28" s="15" t="s">
        <v>580</v>
      </c>
      <c r="C28" s="10" t="s">
        <v>581</v>
      </c>
      <c r="D28" s="8" t="s">
        <v>50</v>
      </c>
      <c r="E28" s="24"/>
      <c r="F28" s="24"/>
      <c r="G28" s="24"/>
      <c r="H28" s="24"/>
      <c r="I28" s="24"/>
    </row>
    <row r="29" spans="2:9" ht="10.15" customHeight="1" x14ac:dyDescent="0.2">
      <c r="B29" s="15" t="s">
        <v>582</v>
      </c>
      <c r="C29" s="10" t="s">
        <v>583</v>
      </c>
      <c r="D29" s="8" t="s">
        <v>51</v>
      </c>
      <c r="E29" s="24"/>
      <c r="F29" s="24"/>
      <c r="G29" s="24"/>
      <c r="H29" s="24"/>
      <c r="I29" s="24"/>
    </row>
    <row r="30" spans="2:9" ht="10.15" customHeight="1" x14ac:dyDescent="0.2">
      <c r="B30" s="15" t="s">
        <v>584</v>
      </c>
      <c r="C30" s="10" t="s">
        <v>585</v>
      </c>
      <c r="D30" s="8" t="s">
        <v>52</v>
      </c>
      <c r="E30" s="24"/>
      <c r="F30" s="24"/>
      <c r="G30" s="24"/>
      <c r="H30" s="24"/>
      <c r="I30" s="24"/>
    </row>
    <row r="31" spans="2:9" ht="10.15" customHeight="1" x14ac:dyDescent="0.2">
      <c r="B31" s="15" t="s">
        <v>586</v>
      </c>
      <c r="C31" s="10" t="s">
        <v>586</v>
      </c>
      <c r="D31" s="8" t="s">
        <v>141</v>
      </c>
      <c r="E31" s="24"/>
      <c r="F31" s="24"/>
      <c r="G31" s="24"/>
      <c r="H31" s="24"/>
      <c r="I31" s="24"/>
    </row>
    <row r="32" spans="2:9" ht="10.15" customHeight="1" x14ac:dyDescent="0.2">
      <c r="B32" s="15" t="s">
        <v>587</v>
      </c>
      <c r="C32" s="10" t="s">
        <v>588</v>
      </c>
      <c r="D32" s="8" t="s">
        <v>143</v>
      </c>
      <c r="E32" s="24"/>
      <c r="F32" s="24"/>
      <c r="G32" s="24"/>
      <c r="H32" s="24"/>
      <c r="I32" s="24"/>
    </row>
    <row r="33" spans="2:9" ht="10.15" customHeight="1" x14ac:dyDescent="0.2">
      <c r="B33" s="15" t="s">
        <v>589</v>
      </c>
      <c r="C33" s="10" t="s">
        <v>589</v>
      </c>
      <c r="D33" s="8" t="s">
        <v>144</v>
      </c>
      <c r="E33" s="24"/>
      <c r="F33" s="24"/>
      <c r="G33" s="24"/>
      <c r="H33" s="24"/>
      <c r="I33" s="24"/>
    </row>
    <row r="34" spans="2:9" ht="10.15" customHeight="1" x14ac:dyDescent="0.2">
      <c r="B34" s="15" t="s">
        <v>590</v>
      </c>
      <c r="C34" s="10" t="s">
        <v>591</v>
      </c>
      <c r="D34" s="8" t="s">
        <v>146</v>
      </c>
      <c r="E34" s="24"/>
      <c r="F34" s="24"/>
      <c r="G34" s="24"/>
      <c r="H34" s="24"/>
      <c r="I34" s="24"/>
    </row>
    <row r="35" spans="2:9" ht="10.15" customHeight="1" x14ac:dyDescent="0.2">
      <c r="B35" s="15" t="s">
        <v>592</v>
      </c>
      <c r="C35" s="10" t="s">
        <v>592</v>
      </c>
      <c r="D35" s="8" t="s">
        <v>151</v>
      </c>
      <c r="E35" s="24"/>
      <c r="F35" s="24"/>
      <c r="G35" s="24"/>
      <c r="H35" s="24"/>
      <c r="I35" s="24"/>
    </row>
  </sheetData>
  <printOptions gridLines="1" gridLinesSet="0"/>
  <pageMargins left="0" right="0" top="0" bottom="0" header="0" footer="0"/>
  <pageSetup paperSize="9" fitToHeight="0" orientation="portrait"/>
  <headerFooter scaleWithDoc="0"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List71">
    <tabColor indexed="23"/>
  </sheetPr>
  <dimension ref="A1:G18"/>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24.5703125" style="11" bestFit="1" customWidth="1"/>
    <col min="3" max="5" width="9.140625" style="11" hidden="1" customWidth="1"/>
    <col min="6" max="6" width="8.7109375" style="11" customWidth="1"/>
    <col min="7" max="16384" width="16.7109375" style="11"/>
  </cols>
  <sheetData>
    <row r="1" spans="1:7" ht="12" x14ac:dyDescent="0.2">
      <c r="A1" s="1" t="s">
        <v>1199</v>
      </c>
      <c r="F1" s="12" t="s">
        <v>1734</v>
      </c>
    </row>
    <row r="5" spans="1:7" s="13" customFormat="1" x14ac:dyDescent="0.25"/>
    <row r="6" spans="1:7" s="13" customFormat="1" x14ac:dyDescent="0.25">
      <c r="G6" s="6" t="s">
        <v>9</v>
      </c>
    </row>
    <row r="7" spans="1:7" hidden="1" x14ac:dyDescent="0.2">
      <c r="G7" s="10" t="s">
        <v>9</v>
      </c>
    </row>
    <row r="8" spans="1:7" hidden="1" x14ac:dyDescent="0.2">
      <c r="G8" s="10" t="s">
        <v>10</v>
      </c>
    </row>
    <row r="9" spans="1:7" s="14" customFormat="1" x14ac:dyDescent="0.2">
      <c r="A9" s="11"/>
      <c r="B9" s="11"/>
      <c r="C9" s="11"/>
      <c r="D9" s="11"/>
      <c r="E9" s="11"/>
      <c r="F9" s="7" t="s">
        <v>1732</v>
      </c>
      <c r="G9" s="8" t="s">
        <v>2</v>
      </c>
    </row>
    <row r="10" spans="1:7" x14ac:dyDescent="0.2">
      <c r="B10" s="10" t="s">
        <v>96</v>
      </c>
      <c r="C10" s="10" t="s">
        <v>96</v>
      </c>
      <c r="D10" s="10" t="s">
        <v>94</v>
      </c>
      <c r="E10" s="10" t="s">
        <v>218</v>
      </c>
      <c r="F10" s="8" t="s">
        <v>2</v>
      </c>
      <c r="G10" s="23" t="str">
        <f>IF(G11+G12&lt;&gt;0,G11+G12,"")</f>
        <v/>
      </c>
    </row>
    <row r="11" spans="1:7" x14ac:dyDescent="0.2">
      <c r="B11" s="15" t="s">
        <v>1200</v>
      </c>
      <c r="C11" s="10" t="s">
        <v>1201</v>
      </c>
      <c r="D11" s="10" t="s">
        <v>94</v>
      </c>
      <c r="E11" s="10" t="s">
        <v>218</v>
      </c>
      <c r="F11" s="8" t="s">
        <v>7</v>
      </c>
      <c r="G11" s="24"/>
    </row>
    <row r="12" spans="1:7" x14ac:dyDescent="0.2">
      <c r="B12" s="15" t="s">
        <v>1202</v>
      </c>
      <c r="C12" s="10" t="s">
        <v>401</v>
      </c>
      <c r="D12" s="10" t="s">
        <v>94</v>
      </c>
      <c r="E12" s="10" t="s">
        <v>218</v>
      </c>
      <c r="F12" s="8" t="s">
        <v>22</v>
      </c>
      <c r="G12" s="24"/>
    </row>
    <row r="13" spans="1:7" x14ac:dyDescent="0.2">
      <c r="B13" s="10" t="s">
        <v>98</v>
      </c>
      <c r="C13" s="10" t="s">
        <v>98</v>
      </c>
      <c r="D13" s="10" t="s">
        <v>94</v>
      </c>
      <c r="E13" s="10" t="s">
        <v>218</v>
      </c>
      <c r="F13" s="8" t="s">
        <v>25</v>
      </c>
      <c r="G13" s="23" t="str">
        <f>IF(G14+G15&lt;&gt;0,G14+G15,"")</f>
        <v/>
      </c>
    </row>
    <row r="14" spans="1:7" x14ac:dyDescent="0.2">
      <c r="B14" s="15" t="s">
        <v>1203</v>
      </c>
      <c r="C14" s="10" t="s">
        <v>1204</v>
      </c>
      <c r="D14" s="10" t="s">
        <v>94</v>
      </c>
      <c r="E14" s="10" t="s">
        <v>218</v>
      </c>
      <c r="F14" s="8" t="s">
        <v>28</v>
      </c>
      <c r="G14" s="24"/>
    </row>
    <row r="15" spans="1:7" x14ac:dyDescent="0.2">
      <c r="B15" s="15" t="s">
        <v>1202</v>
      </c>
      <c r="C15" s="10" t="s">
        <v>403</v>
      </c>
      <c r="D15" s="10" t="s">
        <v>94</v>
      </c>
      <c r="E15" s="10" t="s">
        <v>218</v>
      </c>
      <c r="F15" s="8" t="s">
        <v>30</v>
      </c>
      <c r="G15" s="24"/>
    </row>
    <row r="16" spans="1:7" x14ac:dyDescent="0.2">
      <c r="B16" s="10" t="s">
        <v>104</v>
      </c>
      <c r="C16" s="10" t="s">
        <v>86</v>
      </c>
      <c r="D16" s="10" t="s">
        <v>105</v>
      </c>
      <c r="E16" s="10" t="s">
        <v>218</v>
      </c>
      <c r="F16" s="8" t="s">
        <v>32</v>
      </c>
      <c r="G16" s="23" t="str">
        <f>IF(G17+G18&lt;&gt;0,G17+G18,"")</f>
        <v/>
      </c>
    </row>
    <row r="17" spans="2:7" x14ac:dyDescent="0.2">
      <c r="B17" s="15" t="s">
        <v>1200</v>
      </c>
      <c r="C17" s="10" t="s">
        <v>1205</v>
      </c>
      <c r="D17" s="10" t="s">
        <v>105</v>
      </c>
      <c r="E17" s="10" t="s">
        <v>218</v>
      </c>
      <c r="F17" s="8" t="s">
        <v>34</v>
      </c>
      <c r="G17" s="24"/>
    </row>
    <row r="18" spans="2:7" x14ac:dyDescent="0.2">
      <c r="B18" s="15" t="s">
        <v>1202</v>
      </c>
      <c r="C18" s="10" t="s">
        <v>406</v>
      </c>
      <c r="D18" s="10" t="s">
        <v>105</v>
      </c>
      <c r="E18" s="10" t="s">
        <v>218</v>
      </c>
      <c r="F18" s="8" t="s">
        <v>35</v>
      </c>
      <c r="G18" s="24"/>
    </row>
  </sheetData>
  <printOptions gridLines="1" gridLinesSet="0"/>
  <pageMargins left="0" right="0" top="0" bottom="0" header="0" footer="0"/>
  <pageSetup paperSize="9" fitToHeight="0" orientation="portrait"/>
  <headerFooter scaleWithDoc="0"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List72">
    <tabColor indexed="23"/>
  </sheetPr>
  <dimension ref="A1:G57"/>
  <sheetViews>
    <sheetView workbookViewId="0">
      <pane xSplit="6" ySplit="9" topLeftCell="G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66.85546875" style="11" bestFit="1" customWidth="1"/>
    <col min="3" max="5" width="9.140625" style="11" hidden="1" customWidth="1"/>
    <col min="6" max="6" width="8.7109375" style="11" customWidth="1"/>
    <col min="7" max="16384" width="16.7109375" style="11"/>
  </cols>
  <sheetData>
    <row r="1" spans="1:7" ht="12" x14ac:dyDescent="0.2">
      <c r="A1" s="1" t="s">
        <v>1206</v>
      </c>
      <c r="F1" s="12" t="s">
        <v>1734</v>
      </c>
    </row>
    <row r="5" spans="1:7" s="13" customFormat="1" x14ac:dyDescent="0.25"/>
    <row r="6" spans="1:7" s="13" customFormat="1" x14ac:dyDescent="0.25">
      <c r="G6" s="6" t="s">
        <v>276</v>
      </c>
    </row>
    <row r="7" spans="1:7" hidden="1" x14ac:dyDescent="0.2">
      <c r="G7" s="10" t="s">
        <v>277</v>
      </c>
    </row>
    <row r="8" spans="1:7" hidden="1" x14ac:dyDescent="0.2">
      <c r="G8" s="10" t="s">
        <v>322</v>
      </c>
    </row>
    <row r="9" spans="1:7" s="14" customFormat="1" x14ac:dyDescent="0.2">
      <c r="A9" s="11"/>
      <c r="B9" s="11"/>
      <c r="C9" s="11"/>
      <c r="D9" s="11"/>
      <c r="E9" s="11"/>
      <c r="F9" s="7" t="s">
        <v>1732</v>
      </c>
      <c r="G9" s="8" t="s">
        <v>2</v>
      </c>
    </row>
    <row r="10" spans="1:7" x14ac:dyDescent="0.2">
      <c r="B10" s="10" t="s">
        <v>321</v>
      </c>
      <c r="C10" s="10"/>
      <c r="D10" s="10"/>
      <c r="E10" s="10" t="s">
        <v>289</v>
      </c>
      <c r="F10" s="8" t="s">
        <v>2</v>
      </c>
      <c r="G10" s="23" t="str">
        <f>IF(SUM(G11,G15,G19,G20,G21,G22,G25,G26,G27,G33,G37,G38,G39,G40,G41,G42,G43,G44)&lt;&gt;0,SUM(G11,G15,G19,G20,G21,G22,G25,G26,G27,G33,G37,G38,G39,G40,G41,G42,G43,G44),"")</f>
        <v/>
      </c>
    </row>
    <row r="11" spans="1:7" x14ac:dyDescent="0.2">
      <c r="B11" s="15" t="s">
        <v>1207</v>
      </c>
      <c r="C11" s="10"/>
      <c r="D11" s="10" t="s">
        <v>289</v>
      </c>
      <c r="E11" s="10" t="s">
        <v>1207</v>
      </c>
      <c r="F11" s="8" t="s">
        <v>7</v>
      </c>
      <c r="G11" s="23" t="str">
        <f>IF(G12+G13+G14&lt;&gt;0,G12+G13+G14,"")</f>
        <v/>
      </c>
    </row>
    <row r="12" spans="1:7" x14ac:dyDescent="0.2">
      <c r="B12" s="16" t="s">
        <v>1208</v>
      </c>
      <c r="C12" s="10"/>
      <c r="D12" s="10" t="s">
        <v>289</v>
      </c>
      <c r="E12" s="10" t="s">
        <v>1209</v>
      </c>
      <c r="F12" s="8" t="s">
        <v>22</v>
      </c>
      <c r="G12" s="24"/>
    </row>
    <row r="13" spans="1:7" x14ac:dyDescent="0.2">
      <c r="B13" s="16" t="s">
        <v>1210</v>
      </c>
      <c r="C13" s="10"/>
      <c r="D13" s="10" t="s">
        <v>289</v>
      </c>
      <c r="E13" s="10" t="s">
        <v>1211</v>
      </c>
      <c r="F13" s="8" t="s">
        <v>25</v>
      </c>
      <c r="G13" s="24"/>
    </row>
    <row r="14" spans="1:7" x14ac:dyDescent="0.2">
      <c r="B14" s="16" t="s">
        <v>1212</v>
      </c>
      <c r="C14" s="10"/>
      <c r="D14" s="10" t="s">
        <v>289</v>
      </c>
      <c r="E14" s="10" t="s">
        <v>1213</v>
      </c>
      <c r="F14" s="8" t="s">
        <v>28</v>
      </c>
      <c r="G14" s="24"/>
    </row>
    <row r="15" spans="1:7" x14ac:dyDescent="0.2">
      <c r="B15" s="15" t="s">
        <v>1214</v>
      </c>
      <c r="C15" s="10"/>
      <c r="D15" s="10" t="s">
        <v>289</v>
      </c>
      <c r="E15" s="10" t="s">
        <v>1215</v>
      </c>
      <c r="F15" s="8" t="s">
        <v>296</v>
      </c>
      <c r="G15" s="23" t="str">
        <f>IF(G16+G17+G18&lt;&gt;0,G16+G17+G18,"")</f>
        <v/>
      </c>
    </row>
    <row r="16" spans="1:7" x14ac:dyDescent="0.2">
      <c r="B16" s="16" t="s">
        <v>1216</v>
      </c>
      <c r="C16" s="10"/>
      <c r="D16" s="10" t="s">
        <v>289</v>
      </c>
      <c r="E16" s="10" t="s">
        <v>1217</v>
      </c>
      <c r="F16" s="8" t="s">
        <v>868</v>
      </c>
      <c r="G16" s="24"/>
    </row>
    <row r="17" spans="2:7" x14ac:dyDescent="0.2">
      <c r="B17" s="16" t="s">
        <v>1218</v>
      </c>
      <c r="C17" s="10"/>
      <c r="D17" s="10" t="s">
        <v>289</v>
      </c>
      <c r="E17" s="10" t="s">
        <v>1219</v>
      </c>
      <c r="F17" s="8" t="s">
        <v>869</v>
      </c>
      <c r="G17" s="24"/>
    </row>
    <row r="18" spans="2:7" x14ac:dyDescent="0.2">
      <c r="B18" s="16" t="s">
        <v>1220</v>
      </c>
      <c r="C18" s="10"/>
      <c r="D18" s="10" t="s">
        <v>289</v>
      </c>
      <c r="E18" s="10" t="s">
        <v>1221</v>
      </c>
      <c r="F18" s="8" t="s">
        <v>870</v>
      </c>
      <c r="G18" s="24"/>
    </row>
    <row r="19" spans="2:7" x14ac:dyDescent="0.2">
      <c r="B19" s="15" t="s">
        <v>1222</v>
      </c>
      <c r="C19" s="10"/>
      <c r="D19" s="10" t="s">
        <v>289</v>
      </c>
      <c r="E19" s="10" t="s">
        <v>1223</v>
      </c>
      <c r="F19" s="8" t="s">
        <v>871</v>
      </c>
      <c r="G19" s="24"/>
    </row>
    <row r="20" spans="2:7" x14ac:dyDescent="0.2">
      <c r="B20" s="15" t="s">
        <v>1224</v>
      </c>
      <c r="C20" s="10"/>
      <c r="D20" s="10" t="s">
        <v>289</v>
      </c>
      <c r="E20" s="10" t="s">
        <v>1224</v>
      </c>
      <c r="F20" s="8" t="s">
        <v>30</v>
      </c>
      <c r="G20" s="24"/>
    </row>
    <row r="21" spans="2:7" x14ac:dyDescent="0.2">
      <c r="B21" s="15" t="s">
        <v>1225</v>
      </c>
      <c r="C21" s="10"/>
      <c r="D21" s="10" t="s">
        <v>289</v>
      </c>
      <c r="E21" s="10" t="s">
        <v>1225</v>
      </c>
      <c r="F21" s="8" t="s">
        <v>32</v>
      </c>
      <c r="G21" s="24"/>
    </row>
    <row r="22" spans="2:7" x14ac:dyDescent="0.2">
      <c r="B22" s="15" t="s">
        <v>1226</v>
      </c>
      <c r="C22" s="10"/>
      <c r="D22" s="10" t="s">
        <v>289</v>
      </c>
      <c r="E22" s="10" t="s">
        <v>1227</v>
      </c>
      <c r="F22" s="8" t="s">
        <v>34</v>
      </c>
      <c r="G22" s="23" t="str">
        <f>IF(G23+G24&lt;&gt;0,G23+G24,"")</f>
        <v/>
      </c>
    </row>
    <row r="23" spans="2:7" x14ac:dyDescent="0.2">
      <c r="B23" s="16" t="s">
        <v>1228</v>
      </c>
      <c r="C23" s="10"/>
      <c r="D23" s="10" t="s">
        <v>289</v>
      </c>
      <c r="E23" s="10" t="s">
        <v>1229</v>
      </c>
      <c r="F23" s="8" t="s">
        <v>35</v>
      </c>
      <c r="G23" s="24"/>
    </row>
    <row r="24" spans="2:7" x14ac:dyDescent="0.2">
      <c r="B24" s="16" t="s">
        <v>1230</v>
      </c>
      <c r="C24" s="10"/>
      <c r="D24" s="10" t="s">
        <v>289</v>
      </c>
      <c r="E24" s="10" t="s">
        <v>1231</v>
      </c>
      <c r="F24" s="8" t="s">
        <v>49</v>
      </c>
      <c r="G24" s="24"/>
    </row>
    <row r="25" spans="2:7" x14ac:dyDescent="0.2">
      <c r="B25" s="15" t="s">
        <v>1232</v>
      </c>
      <c r="C25" s="10"/>
      <c r="D25" s="10" t="s">
        <v>289</v>
      </c>
      <c r="E25" s="10" t="s">
        <v>1232</v>
      </c>
      <c r="F25" s="8" t="s">
        <v>50</v>
      </c>
      <c r="G25" s="24"/>
    </row>
    <row r="26" spans="2:7" x14ac:dyDescent="0.2">
      <c r="B26" s="15" t="s">
        <v>1233</v>
      </c>
      <c r="C26" s="10"/>
      <c r="D26" s="10" t="s">
        <v>289</v>
      </c>
      <c r="E26" s="10" t="s">
        <v>1233</v>
      </c>
      <c r="F26" s="8" t="s">
        <v>51</v>
      </c>
      <c r="G26" s="24"/>
    </row>
    <row r="27" spans="2:7" x14ac:dyDescent="0.2">
      <c r="B27" s="15" t="s">
        <v>1234</v>
      </c>
      <c r="C27" s="10"/>
      <c r="D27" s="10" t="s">
        <v>289</v>
      </c>
      <c r="E27" s="10" t="s">
        <v>1234</v>
      </c>
      <c r="F27" s="8" t="s">
        <v>905</v>
      </c>
      <c r="G27" s="23" t="str">
        <f>IF(G28+G29+G30+G31+G32&lt;&gt;0,G28+G29+G30+G31+G32,"")</f>
        <v/>
      </c>
    </row>
    <row r="28" spans="2:7" x14ac:dyDescent="0.2">
      <c r="B28" s="16" t="s">
        <v>1235</v>
      </c>
      <c r="C28" s="10"/>
      <c r="D28" s="10" t="s">
        <v>289</v>
      </c>
      <c r="E28" s="10" t="s">
        <v>1236</v>
      </c>
      <c r="F28" s="8" t="s">
        <v>906</v>
      </c>
      <c r="G28" s="24"/>
    </row>
    <row r="29" spans="2:7" x14ac:dyDescent="0.2">
      <c r="B29" s="16" t="s">
        <v>1237</v>
      </c>
      <c r="C29" s="10"/>
      <c r="D29" s="10" t="s">
        <v>289</v>
      </c>
      <c r="E29" s="10" t="s">
        <v>1238</v>
      </c>
      <c r="F29" s="8" t="s">
        <v>907</v>
      </c>
      <c r="G29" s="24"/>
    </row>
    <row r="30" spans="2:7" x14ac:dyDescent="0.2">
      <c r="B30" s="16" t="s">
        <v>1239</v>
      </c>
      <c r="C30" s="10"/>
      <c r="D30" s="10" t="s">
        <v>289</v>
      </c>
      <c r="E30" s="10" t="s">
        <v>1240</v>
      </c>
      <c r="F30" s="8" t="s">
        <v>1241</v>
      </c>
      <c r="G30" s="24"/>
    </row>
    <row r="31" spans="2:7" x14ac:dyDescent="0.2">
      <c r="B31" s="16" t="s">
        <v>1242</v>
      </c>
      <c r="C31" s="10"/>
      <c r="D31" s="10" t="s">
        <v>289</v>
      </c>
      <c r="E31" s="10" t="s">
        <v>1243</v>
      </c>
      <c r="F31" s="8" t="s">
        <v>1244</v>
      </c>
      <c r="G31" s="24"/>
    </row>
    <row r="32" spans="2:7" x14ac:dyDescent="0.2">
      <c r="B32" s="16" t="s">
        <v>1245</v>
      </c>
      <c r="C32" s="10"/>
      <c r="D32" s="10" t="s">
        <v>289</v>
      </c>
      <c r="E32" s="10" t="s">
        <v>1246</v>
      </c>
      <c r="F32" s="8" t="s">
        <v>1247</v>
      </c>
      <c r="G32" s="24"/>
    </row>
    <row r="33" spans="2:7" x14ac:dyDescent="0.2">
      <c r="B33" s="15" t="s">
        <v>1248</v>
      </c>
      <c r="C33" s="10"/>
      <c r="D33" s="10" t="s">
        <v>289</v>
      </c>
      <c r="E33" s="10" t="s">
        <v>1249</v>
      </c>
      <c r="F33" s="8" t="s">
        <v>141</v>
      </c>
      <c r="G33" s="23" t="str">
        <f>IF(G34+G35+G36&lt;&gt;0,G34+G35+G36,"")</f>
        <v/>
      </c>
    </row>
    <row r="34" spans="2:7" x14ac:dyDescent="0.2">
      <c r="B34" s="16" t="s">
        <v>1228</v>
      </c>
      <c r="C34" s="10"/>
      <c r="D34" s="10" t="s">
        <v>289</v>
      </c>
      <c r="E34" s="10" t="s">
        <v>1250</v>
      </c>
      <c r="F34" s="8" t="s">
        <v>143</v>
      </c>
      <c r="G34" s="24"/>
    </row>
    <row r="35" spans="2:7" x14ac:dyDescent="0.2">
      <c r="B35" s="16" t="s">
        <v>1251</v>
      </c>
      <c r="C35" s="10"/>
      <c r="D35" s="10" t="s">
        <v>289</v>
      </c>
      <c r="E35" s="10" t="s">
        <v>1252</v>
      </c>
      <c r="F35" s="8" t="s">
        <v>144</v>
      </c>
      <c r="G35" s="24"/>
    </row>
    <row r="36" spans="2:7" x14ac:dyDescent="0.2">
      <c r="B36" s="16" t="s">
        <v>1253</v>
      </c>
      <c r="C36" s="10"/>
      <c r="D36" s="10" t="s">
        <v>289</v>
      </c>
      <c r="E36" s="10" t="s">
        <v>1254</v>
      </c>
      <c r="F36" s="8" t="s">
        <v>146</v>
      </c>
      <c r="G36" s="24"/>
    </row>
    <row r="37" spans="2:7" x14ac:dyDescent="0.2">
      <c r="B37" s="15" t="s">
        <v>1255</v>
      </c>
      <c r="C37" s="10"/>
      <c r="D37" s="10" t="s">
        <v>289</v>
      </c>
      <c r="E37" s="10" t="s">
        <v>1255</v>
      </c>
      <c r="F37" s="8" t="s">
        <v>151</v>
      </c>
      <c r="G37" s="24"/>
    </row>
    <row r="38" spans="2:7" x14ac:dyDescent="0.2">
      <c r="B38" s="15" t="s">
        <v>897</v>
      </c>
      <c r="C38" s="10"/>
      <c r="D38" s="10" t="s">
        <v>289</v>
      </c>
      <c r="E38" s="10" t="s">
        <v>897</v>
      </c>
      <c r="F38" s="8" t="s">
        <v>154</v>
      </c>
      <c r="G38" s="24"/>
    </row>
    <row r="39" spans="2:7" x14ac:dyDescent="0.2">
      <c r="B39" s="15" t="s">
        <v>653</v>
      </c>
      <c r="C39" s="10"/>
      <c r="D39" s="10" t="s">
        <v>289</v>
      </c>
      <c r="E39" s="10" t="s">
        <v>653</v>
      </c>
      <c r="F39" s="8" t="s">
        <v>156</v>
      </c>
      <c r="G39" s="24"/>
    </row>
    <row r="40" spans="2:7" x14ac:dyDescent="0.2">
      <c r="B40" s="15" t="s">
        <v>654</v>
      </c>
      <c r="C40" s="10"/>
      <c r="D40" s="10" t="s">
        <v>289</v>
      </c>
      <c r="E40" s="10" t="s">
        <v>654</v>
      </c>
      <c r="F40" s="8" t="s">
        <v>158</v>
      </c>
      <c r="G40" s="24"/>
    </row>
    <row r="41" spans="2:7" x14ac:dyDescent="0.2">
      <c r="B41" s="15" t="s">
        <v>1256</v>
      </c>
      <c r="C41" s="10"/>
      <c r="D41" s="10" t="s">
        <v>289</v>
      </c>
      <c r="E41" s="10" t="s">
        <v>21</v>
      </c>
      <c r="F41" s="8" t="s">
        <v>1048</v>
      </c>
      <c r="G41" s="24"/>
    </row>
    <row r="42" spans="2:7" x14ac:dyDescent="0.2">
      <c r="B42" s="15" t="s">
        <v>713</v>
      </c>
      <c r="C42" s="10"/>
      <c r="D42" s="10" t="s">
        <v>289</v>
      </c>
      <c r="E42" s="10" t="s">
        <v>1257</v>
      </c>
      <c r="F42" s="8" t="s">
        <v>1050</v>
      </c>
      <c r="G42" s="24"/>
    </row>
    <row r="43" spans="2:7" x14ac:dyDescent="0.2">
      <c r="B43" s="15" t="s">
        <v>1258</v>
      </c>
      <c r="C43" s="10"/>
      <c r="D43" s="10" t="s">
        <v>289</v>
      </c>
      <c r="E43" s="10" t="s">
        <v>1259</v>
      </c>
      <c r="F43" s="8" t="s">
        <v>1051</v>
      </c>
      <c r="G43" s="24"/>
    </row>
    <row r="44" spans="2:7" x14ac:dyDescent="0.2">
      <c r="B44" s="15" t="s">
        <v>1260</v>
      </c>
      <c r="C44" s="10" t="s">
        <v>289</v>
      </c>
      <c r="D44" s="10" t="s">
        <v>1261</v>
      </c>
      <c r="E44" s="10" t="s">
        <v>1262</v>
      </c>
      <c r="F44" s="8" t="s">
        <v>161</v>
      </c>
      <c r="G44" s="24"/>
    </row>
    <row r="45" spans="2:7" x14ac:dyDescent="0.2">
      <c r="B45" s="10" t="s">
        <v>323</v>
      </c>
      <c r="C45" s="10"/>
      <c r="D45" s="10"/>
      <c r="E45" s="10" t="s">
        <v>303</v>
      </c>
      <c r="F45" s="8" t="s">
        <v>164</v>
      </c>
      <c r="G45" s="23" t="str">
        <f>IF(G46+G47+G48+G49+G50+G52+G53+G54+G55+G56+G57&lt;&gt;0,G46+G47+G48+G49+G50+G52+G53+G54+G55+G56+G57,"")</f>
        <v/>
      </c>
    </row>
    <row r="46" spans="2:7" x14ac:dyDescent="0.2">
      <c r="B46" s="15" t="s">
        <v>1263</v>
      </c>
      <c r="C46" s="10"/>
      <c r="D46" s="10" t="s">
        <v>303</v>
      </c>
      <c r="E46" s="10" t="s">
        <v>1207</v>
      </c>
      <c r="F46" s="8" t="s">
        <v>79</v>
      </c>
      <c r="G46" s="24"/>
    </row>
    <row r="47" spans="2:7" x14ac:dyDescent="0.2">
      <c r="B47" s="15" t="s">
        <v>1264</v>
      </c>
      <c r="C47" s="10"/>
      <c r="D47" s="10" t="s">
        <v>303</v>
      </c>
      <c r="E47" s="10" t="s">
        <v>1224</v>
      </c>
      <c r="F47" s="8" t="s">
        <v>84</v>
      </c>
      <c r="G47" s="24"/>
    </row>
    <row r="48" spans="2:7" x14ac:dyDescent="0.2">
      <c r="B48" s="15" t="s">
        <v>1265</v>
      </c>
      <c r="C48" s="10"/>
      <c r="D48" s="10" t="s">
        <v>303</v>
      </c>
      <c r="E48" s="10" t="s">
        <v>1225</v>
      </c>
      <c r="F48" s="8" t="s">
        <v>996</v>
      </c>
      <c r="G48" s="24"/>
    </row>
    <row r="49" spans="2:7" x14ac:dyDescent="0.2">
      <c r="B49" s="15" t="s">
        <v>1227</v>
      </c>
      <c r="C49" s="10"/>
      <c r="D49" s="10" t="s">
        <v>303</v>
      </c>
      <c r="E49" s="10" t="s">
        <v>1227</v>
      </c>
      <c r="F49" s="8" t="s">
        <v>91</v>
      </c>
      <c r="G49" s="24"/>
    </row>
    <row r="50" spans="2:7" x14ac:dyDescent="0.2">
      <c r="B50" s="15" t="s">
        <v>1266</v>
      </c>
      <c r="C50" s="10"/>
      <c r="D50" s="10" t="s">
        <v>303</v>
      </c>
      <c r="E50" s="10" t="s">
        <v>1234</v>
      </c>
      <c r="F50" s="8" t="s">
        <v>1267</v>
      </c>
      <c r="G50" s="24"/>
    </row>
    <row r="51" spans="2:7" x14ac:dyDescent="0.2">
      <c r="B51" s="16" t="s">
        <v>1268</v>
      </c>
      <c r="C51" s="10"/>
      <c r="D51" s="10" t="s">
        <v>303</v>
      </c>
      <c r="E51" s="10" t="s">
        <v>1269</v>
      </c>
      <c r="F51" s="8" t="s">
        <v>1270</v>
      </c>
      <c r="G51" s="24"/>
    </row>
    <row r="52" spans="2:7" x14ac:dyDescent="0.2">
      <c r="B52" s="15" t="s">
        <v>1271</v>
      </c>
      <c r="C52" s="10"/>
      <c r="D52" s="10" t="s">
        <v>303</v>
      </c>
      <c r="E52" s="10" t="s">
        <v>897</v>
      </c>
      <c r="F52" s="8" t="s">
        <v>93</v>
      </c>
      <c r="G52" s="24"/>
    </row>
    <row r="53" spans="2:7" x14ac:dyDescent="0.2">
      <c r="B53" s="15" t="s">
        <v>1272</v>
      </c>
      <c r="C53" s="10"/>
      <c r="D53" s="10" t="s">
        <v>303</v>
      </c>
      <c r="E53" s="10" t="s">
        <v>660</v>
      </c>
      <c r="F53" s="8" t="s">
        <v>95</v>
      </c>
      <c r="G53" s="24"/>
    </row>
    <row r="54" spans="2:7" x14ac:dyDescent="0.2">
      <c r="B54" s="15" t="s">
        <v>1273</v>
      </c>
      <c r="C54" s="10"/>
      <c r="D54" s="10" t="s">
        <v>303</v>
      </c>
      <c r="E54" s="10" t="s">
        <v>661</v>
      </c>
      <c r="F54" s="8" t="s">
        <v>97</v>
      </c>
      <c r="G54" s="24"/>
    </row>
    <row r="55" spans="2:7" x14ac:dyDescent="0.2">
      <c r="B55" s="15" t="s">
        <v>1274</v>
      </c>
      <c r="C55" s="10"/>
      <c r="D55" s="10" t="s">
        <v>303</v>
      </c>
      <c r="E55" s="10" t="s">
        <v>1275</v>
      </c>
      <c r="F55" s="8" t="s">
        <v>1276</v>
      </c>
      <c r="G55" s="24"/>
    </row>
    <row r="56" spans="2:7" x14ac:dyDescent="0.2">
      <c r="B56" s="15" t="s">
        <v>1277</v>
      </c>
      <c r="C56" s="10"/>
      <c r="D56" s="10" t="s">
        <v>303</v>
      </c>
      <c r="E56" s="10" t="s">
        <v>1257</v>
      </c>
      <c r="F56" s="8" t="s">
        <v>1278</v>
      </c>
      <c r="G56" s="24"/>
    </row>
    <row r="57" spans="2:7" x14ac:dyDescent="0.2">
      <c r="B57" s="15" t="s">
        <v>1279</v>
      </c>
      <c r="C57" s="10" t="s">
        <v>303</v>
      </c>
      <c r="D57" s="10" t="s">
        <v>1280</v>
      </c>
      <c r="E57" s="10" t="s">
        <v>1281</v>
      </c>
      <c r="F57" s="8" t="s">
        <v>99</v>
      </c>
      <c r="G57" s="24"/>
    </row>
  </sheetData>
  <printOptions gridLines="1" gridLinesSet="0"/>
  <pageMargins left="0" right="0" top="0" bottom="0" header="0" footer="0"/>
  <pageSetup paperSize="9" fitToHeight="0" orientation="portrait"/>
  <headerFooter scaleWithDoc="0"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List73">
    <tabColor indexed="23"/>
  </sheetPr>
  <dimension ref="A1:F26"/>
  <sheetViews>
    <sheetView workbookViewId="0">
      <pane xSplit="4" ySplit="10" topLeftCell="E11" activePane="bottomRight" state="frozen"/>
      <selection pane="topRight"/>
      <selection pane="bottomLeft"/>
      <selection pane="bottomRight"/>
    </sheetView>
  </sheetViews>
  <sheetFormatPr defaultColWidth="16.7109375" defaultRowHeight="11.25" x14ac:dyDescent="0.2"/>
  <cols>
    <col min="1" max="1" width="9.140625" style="11" customWidth="1"/>
    <col min="2" max="2" width="70.7109375" style="11" customWidth="1"/>
    <col min="3" max="3" width="9.140625" style="11" hidden="1" customWidth="1"/>
    <col min="4" max="4" width="8.7109375" style="11" customWidth="1"/>
    <col min="5" max="16384" width="16.7109375" style="11"/>
  </cols>
  <sheetData>
    <row r="1" spans="1:6" ht="12" x14ac:dyDescent="0.2">
      <c r="A1" s="1" t="s">
        <v>1282</v>
      </c>
      <c r="F1" s="12" t="s">
        <v>1734</v>
      </c>
    </row>
    <row r="5" spans="1:6" s="13" customFormat="1" x14ac:dyDescent="0.25"/>
    <row r="6" spans="1:6" s="13" customFormat="1" ht="33.75" x14ac:dyDescent="0.25">
      <c r="E6" s="6" t="s">
        <v>1283</v>
      </c>
    </row>
    <row r="7" spans="1:6" hidden="1" x14ac:dyDescent="0.2">
      <c r="E7" s="10" t="s">
        <v>1284</v>
      </c>
    </row>
    <row r="8" spans="1:6" hidden="1" x14ac:dyDescent="0.2">
      <c r="E8" s="10" t="s">
        <v>5</v>
      </c>
    </row>
    <row r="9" spans="1:6" hidden="1" x14ac:dyDescent="0.2">
      <c r="E9" s="10" t="s">
        <v>1285</v>
      </c>
    </row>
    <row r="10" spans="1:6" s="14" customFormat="1" x14ac:dyDescent="0.2">
      <c r="A10" s="11"/>
      <c r="B10" s="11"/>
      <c r="C10" s="11"/>
      <c r="D10" s="7" t="s">
        <v>1732</v>
      </c>
      <c r="E10" s="8" t="s">
        <v>2</v>
      </c>
    </row>
    <row r="11" spans="1:6" x14ac:dyDescent="0.2">
      <c r="B11" s="10" t="s">
        <v>1286</v>
      </c>
      <c r="C11" s="10" t="s">
        <v>1225</v>
      </c>
      <c r="D11" s="8" t="s">
        <v>2</v>
      </c>
      <c r="E11" s="23" t="str">
        <f>IF(SUM(E12:E15)&lt;&gt;0,SUM(E12:E15),"")</f>
        <v/>
      </c>
    </row>
    <row r="12" spans="1:6" x14ac:dyDescent="0.2">
      <c r="B12" s="15" t="s">
        <v>1228</v>
      </c>
      <c r="C12" s="10" t="s">
        <v>1287</v>
      </c>
      <c r="D12" s="8" t="s">
        <v>7</v>
      </c>
      <c r="E12" s="24"/>
    </row>
    <row r="13" spans="1:6" x14ac:dyDescent="0.2">
      <c r="B13" s="15" t="s">
        <v>1288</v>
      </c>
      <c r="C13" s="10" t="s">
        <v>1289</v>
      </c>
      <c r="D13" s="8" t="s">
        <v>22</v>
      </c>
      <c r="E13" s="24"/>
    </row>
    <row r="14" spans="1:6" x14ac:dyDescent="0.2">
      <c r="B14" s="15" t="s">
        <v>1290</v>
      </c>
      <c r="C14" s="10" t="s">
        <v>1291</v>
      </c>
      <c r="D14" s="8" t="s">
        <v>25</v>
      </c>
      <c r="E14" s="24"/>
    </row>
    <row r="15" spans="1:6" x14ac:dyDescent="0.2">
      <c r="B15" s="15" t="s">
        <v>1292</v>
      </c>
      <c r="C15" s="10" t="s">
        <v>1293</v>
      </c>
      <c r="D15" s="8" t="s">
        <v>28</v>
      </c>
      <c r="E15" s="24"/>
    </row>
    <row r="16" spans="1:6" x14ac:dyDescent="0.2">
      <c r="B16" s="10" t="s">
        <v>1294</v>
      </c>
      <c r="C16" s="10" t="s">
        <v>1227</v>
      </c>
      <c r="D16" s="8" t="s">
        <v>30</v>
      </c>
      <c r="E16" s="23" t="str">
        <f>IF(SUM(E17:E18)&lt;&gt;0,SUM(E17:E18),"")</f>
        <v/>
      </c>
    </row>
    <row r="17" spans="2:5" x14ac:dyDescent="0.2">
      <c r="B17" s="15" t="s">
        <v>1228</v>
      </c>
      <c r="C17" s="10" t="s">
        <v>1229</v>
      </c>
      <c r="D17" s="8" t="s">
        <v>32</v>
      </c>
      <c r="E17" s="24"/>
    </row>
    <row r="18" spans="2:5" x14ac:dyDescent="0.2">
      <c r="B18" s="15" t="s">
        <v>241</v>
      </c>
      <c r="C18" s="10" t="s">
        <v>1231</v>
      </c>
      <c r="D18" s="8" t="s">
        <v>34</v>
      </c>
      <c r="E18" s="24"/>
    </row>
    <row r="19" spans="2:5" x14ac:dyDescent="0.2">
      <c r="B19" s="15" t="s">
        <v>1295</v>
      </c>
      <c r="C19" s="10" t="s">
        <v>1296</v>
      </c>
      <c r="D19" s="8" t="s">
        <v>35</v>
      </c>
      <c r="E19" s="24"/>
    </row>
    <row r="20" spans="2:5" x14ac:dyDescent="0.2">
      <c r="B20" s="10" t="s">
        <v>1232</v>
      </c>
      <c r="C20" s="10" t="s">
        <v>1232</v>
      </c>
      <c r="D20" s="8" t="s">
        <v>49</v>
      </c>
      <c r="E20" s="24"/>
    </row>
    <row r="21" spans="2:5" x14ac:dyDescent="0.2">
      <c r="B21" s="10" t="s">
        <v>1233</v>
      </c>
      <c r="C21" s="10" t="s">
        <v>1233</v>
      </c>
      <c r="D21" s="8" t="s">
        <v>50</v>
      </c>
      <c r="E21" s="24"/>
    </row>
    <row r="22" spans="2:5" x14ac:dyDescent="0.2">
      <c r="B22" s="10" t="s">
        <v>1234</v>
      </c>
      <c r="C22" s="10" t="s">
        <v>1234</v>
      </c>
      <c r="D22" s="8" t="s">
        <v>51</v>
      </c>
      <c r="E22" s="24"/>
    </row>
    <row r="23" spans="2:5" x14ac:dyDescent="0.2">
      <c r="B23" s="10" t="s">
        <v>1248</v>
      </c>
      <c r="C23" s="10" t="s">
        <v>1249</v>
      </c>
      <c r="D23" s="8" t="s">
        <v>52</v>
      </c>
      <c r="E23" s="23" t="str">
        <f>IF(SUM(E24:E26)&lt;&gt;0,SUM(E24:E26),"")</f>
        <v/>
      </c>
    </row>
    <row r="24" spans="2:5" x14ac:dyDescent="0.2">
      <c r="B24" s="15" t="s">
        <v>1228</v>
      </c>
      <c r="C24" s="10" t="s">
        <v>1250</v>
      </c>
      <c r="D24" s="8" t="s">
        <v>141</v>
      </c>
      <c r="E24" s="24"/>
    </row>
    <row r="25" spans="2:5" x14ac:dyDescent="0.2">
      <c r="B25" s="15" t="s">
        <v>1251</v>
      </c>
      <c r="C25" s="10" t="s">
        <v>1252</v>
      </c>
      <c r="D25" s="8" t="s">
        <v>143</v>
      </c>
      <c r="E25" s="24"/>
    </row>
    <row r="26" spans="2:5" x14ac:dyDescent="0.2">
      <c r="B26" s="15" t="s">
        <v>241</v>
      </c>
      <c r="C26" s="10" t="s">
        <v>1254</v>
      </c>
      <c r="D26" s="8" t="s">
        <v>144</v>
      </c>
      <c r="E26" s="24"/>
    </row>
  </sheetData>
  <printOptions gridLines="1" gridLinesSet="0"/>
  <pageMargins left="0" right="0" top="0" bottom="0" header="0" footer="0"/>
  <pageSetup paperSize="9" fitToHeight="0" orientation="portrait"/>
  <headerFooter scaleWithDoc="0"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List74">
    <tabColor indexed="23"/>
  </sheetPr>
  <dimension ref="A1:Y37"/>
  <sheetViews>
    <sheetView workbookViewId="0">
      <pane xSplit="8" ySplit="16" topLeftCell="I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7" width="9.140625" style="11" hidden="1" customWidth="1"/>
    <col min="8" max="8" width="8.7109375" style="11" customWidth="1"/>
    <col min="9" max="25" width="16.7109375" style="11" customWidth="1"/>
    <col min="26" max="16384" width="8.85546875" style="11"/>
  </cols>
  <sheetData>
    <row r="1" spans="1:25" ht="12" x14ac:dyDescent="0.2">
      <c r="A1" s="1" t="s">
        <v>1297</v>
      </c>
      <c r="F1" s="12" t="s">
        <v>1734</v>
      </c>
    </row>
    <row r="5" spans="1:25" s="13" customFormat="1" x14ac:dyDescent="0.25"/>
    <row r="6" spans="1:25" s="13" customFormat="1" x14ac:dyDescent="0.25">
      <c r="I6" s="6" t="s">
        <v>1298</v>
      </c>
      <c r="J6" s="6"/>
      <c r="K6" s="6"/>
      <c r="L6" s="6"/>
      <c r="M6" s="6"/>
      <c r="N6" s="6"/>
      <c r="O6" s="6"/>
      <c r="P6" s="6"/>
      <c r="Q6" s="6"/>
      <c r="R6" s="6"/>
      <c r="S6" s="6"/>
      <c r="T6" s="6"/>
      <c r="U6" s="6"/>
      <c r="V6" s="6"/>
      <c r="W6" s="6"/>
      <c r="X6" s="6"/>
      <c r="Y6" s="6"/>
    </row>
    <row r="7" spans="1:25" s="13" customFormat="1" ht="33.75" x14ac:dyDescent="0.25">
      <c r="I7" s="6"/>
      <c r="J7" s="6" t="s">
        <v>1105</v>
      </c>
      <c r="K7" s="6" t="s">
        <v>1001</v>
      </c>
      <c r="L7" s="6"/>
      <c r="M7" s="6"/>
      <c r="N7" s="6" t="s">
        <v>1106</v>
      </c>
      <c r="O7" s="6"/>
      <c r="P7" s="6"/>
      <c r="Q7" s="6"/>
      <c r="R7" s="6"/>
      <c r="S7" s="6"/>
      <c r="T7" s="6"/>
      <c r="U7" s="6"/>
      <c r="V7" s="6"/>
      <c r="W7" s="6"/>
      <c r="X7" s="6"/>
      <c r="Y7" s="6"/>
    </row>
    <row r="8" spans="1:25" s="13" customFormat="1" ht="33.75" x14ac:dyDescent="0.25">
      <c r="I8" s="6"/>
      <c r="J8" s="6"/>
      <c r="K8" s="6"/>
      <c r="L8" s="6" t="s">
        <v>1299</v>
      </c>
      <c r="M8" s="6" t="s">
        <v>1105</v>
      </c>
      <c r="N8" s="6"/>
      <c r="O8" s="6" t="s">
        <v>1105</v>
      </c>
      <c r="P8" s="6" t="s">
        <v>1110</v>
      </c>
      <c r="Q8" s="6"/>
      <c r="R8" s="6" t="s">
        <v>1300</v>
      </c>
      <c r="S8" s="6"/>
      <c r="T8" s="6"/>
      <c r="U8" s="6"/>
      <c r="V8" s="6"/>
      <c r="W8" s="6"/>
      <c r="X8" s="6"/>
      <c r="Y8" s="6"/>
    </row>
    <row r="9" spans="1:25" s="13" customFormat="1" ht="33.75" x14ac:dyDescent="0.25">
      <c r="I9" s="6"/>
      <c r="J9" s="6"/>
      <c r="K9" s="6"/>
      <c r="L9" s="6"/>
      <c r="M9" s="6"/>
      <c r="N9" s="6"/>
      <c r="O9" s="6"/>
      <c r="P9" s="6"/>
      <c r="Q9" s="6" t="s">
        <v>1105</v>
      </c>
      <c r="R9" s="6"/>
      <c r="S9" s="6" t="s">
        <v>1105</v>
      </c>
      <c r="T9" s="6" t="s">
        <v>1008</v>
      </c>
      <c r="U9" s="6" t="s">
        <v>1009</v>
      </c>
      <c r="V9" s="6" t="s">
        <v>1111</v>
      </c>
      <c r="W9" s="6" t="s">
        <v>1011</v>
      </c>
      <c r="X9" s="6" t="s">
        <v>1012</v>
      </c>
      <c r="Y9" s="6" t="s">
        <v>1013</v>
      </c>
    </row>
    <row r="10" spans="1:25" hidden="1" x14ac:dyDescent="0.2">
      <c r="I10" s="10"/>
      <c r="J10" s="10"/>
      <c r="K10" s="10"/>
      <c r="L10" s="10"/>
      <c r="M10" s="10"/>
      <c r="N10" s="10"/>
      <c r="O10" s="10"/>
      <c r="P10" s="10"/>
      <c r="Q10" s="10" t="s">
        <v>1298</v>
      </c>
      <c r="R10" s="10"/>
      <c r="S10" s="10" t="s">
        <v>1298</v>
      </c>
      <c r="T10" s="10"/>
      <c r="U10" s="10"/>
      <c r="V10" s="10"/>
      <c r="W10" s="10"/>
      <c r="X10" s="10"/>
      <c r="Y10" s="10"/>
    </row>
    <row r="11" spans="1:25" hidden="1" x14ac:dyDescent="0.2">
      <c r="I11" s="10"/>
      <c r="J11" s="10"/>
      <c r="K11" s="10"/>
      <c r="L11" s="10" t="s">
        <v>1298</v>
      </c>
      <c r="M11" s="10" t="s">
        <v>1298</v>
      </c>
      <c r="N11" s="10"/>
      <c r="O11" s="10" t="s">
        <v>1298</v>
      </c>
      <c r="P11" s="10" t="s">
        <v>1298</v>
      </c>
      <c r="Q11" s="10" t="s">
        <v>1099</v>
      </c>
      <c r="R11" s="10" t="s">
        <v>1298</v>
      </c>
      <c r="S11" s="10" t="s">
        <v>1099</v>
      </c>
      <c r="T11" s="10" t="s">
        <v>1298</v>
      </c>
      <c r="U11" s="10" t="s">
        <v>1298</v>
      </c>
      <c r="V11" s="10" t="s">
        <v>1298</v>
      </c>
      <c r="W11" s="10" t="s">
        <v>1298</v>
      </c>
      <c r="X11" s="10" t="s">
        <v>1298</v>
      </c>
      <c r="Y11" s="10" t="s">
        <v>1298</v>
      </c>
    </row>
    <row r="12" spans="1:25" hidden="1" x14ac:dyDescent="0.2">
      <c r="I12" s="10"/>
      <c r="J12" s="10" t="s">
        <v>1298</v>
      </c>
      <c r="K12" s="10" t="s">
        <v>1298</v>
      </c>
      <c r="L12" s="10" t="s">
        <v>1099</v>
      </c>
      <c r="M12" s="10" t="s">
        <v>1099</v>
      </c>
      <c r="N12" s="10" t="s">
        <v>1298</v>
      </c>
      <c r="O12" s="10" t="s">
        <v>1099</v>
      </c>
      <c r="P12" s="10" t="s">
        <v>1099</v>
      </c>
      <c r="Q12" s="10" t="s">
        <v>5</v>
      </c>
      <c r="R12" s="10" t="s">
        <v>1099</v>
      </c>
      <c r="S12" s="10" t="s">
        <v>5</v>
      </c>
      <c r="T12" s="10" t="s">
        <v>1099</v>
      </c>
      <c r="U12" s="10" t="s">
        <v>1099</v>
      </c>
      <c r="V12" s="10" t="s">
        <v>1099</v>
      </c>
      <c r="W12" s="10" t="s">
        <v>1099</v>
      </c>
      <c r="X12" s="10" t="s">
        <v>1099</v>
      </c>
      <c r="Y12" s="10" t="s">
        <v>1099</v>
      </c>
    </row>
    <row r="13" spans="1:25" hidden="1" x14ac:dyDescent="0.2">
      <c r="I13" s="10" t="s">
        <v>1298</v>
      </c>
      <c r="J13" s="10" t="s">
        <v>1099</v>
      </c>
      <c r="K13" s="10" t="s">
        <v>1099</v>
      </c>
      <c r="L13" s="10" t="s">
        <v>5</v>
      </c>
      <c r="M13" s="10" t="s">
        <v>5</v>
      </c>
      <c r="N13" s="10" t="s">
        <v>1099</v>
      </c>
      <c r="O13" s="10" t="s">
        <v>5</v>
      </c>
      <c r="P13" s="10" t="s">
        <v>5</v>
      </c>
      <c r="Q13" s="10" t="s">
        <v>1114</v>
      </c>
      <c r="R13" s="10" t="s">
        <v>5</v>
      </c>
      <c r="S13" s="10" t="s">
        <v>1114</v>
      </c>
      <c r="T13" s="10" t="s">
        <v>5</v>
      </c>
      <c r="U13" s="10" t="s">
        <v>5</v>
      </c>
      <c r="V13" s="10" t="s">
        <v>5</v>
      </c>
      <c r="W13" s="10" t="s">
        <v>5</v>
      </c>
      <c r="X13" s="10" t="s">
        <v>5</v>
      </c>
      <c r="Y13" s="10" t="s">
        <v>5</v>
      </c>
    </row>
    <row r="14" spans="1:25" hidden="1" x14ac:dyDescent="0.2">
      <c r="I14" s="10" t="s">
        <v>1099</v>
      </c>
      <c r="J14" s="10" t="s">
        <v>5</v>
      </c>
      <c r="K14" s="10" t="s">
        <v>5</v>
      </c>
      <c r="L14" s="10" t="s">
        <v>1018</v>
      </c>
      <c r="M14" s="10" t="s">
        <v>1114</v>
      </c>
      <c r="N14" s="10" t="s">
        <v>5</v>
      </c>
      <c r="O14" s="10" t="s">
        <v>1114</v>
      </c>
      <c r="P14" s="10" t="s">
        <v>490</v>
      </c>
      <c r="Q14" s="10" t="s">
        <v>490</v>
      </c>
      <c r="R14" s="10" t="s">
        <v>490</v>
      </c>
      <c r="S14" s="10" t="s">
        <v>490</v>
      </c>
      <c r="T14" s="10" t="s">
        <v>490</v>
      </c>
      <c r="U14" s="10" t="s">
        <v>490</v>
      </c>
      <c r="V14" s="10" t="s">
        <v>490</v>
      </c>
      <c r="W14" s="10" t="s">
        <v>490</v>
      </c>
      <c r="X14" s="10" t="s">
        <v>490</v>
      </c>
      <c r="Y14" s="10" t="s">
        <v>490</v>
      </c>
    </row>
    <row r="15" spans="1:25" hidden="1" x14ac:dyDescent="0.2">
      <c r="I15" s="10" t="s">
        <v>5</v>
      </c>
      <c r="J15" s="10" t="s">
        <v>1114</v>
      </c>
      <c r="K15" s="10" t="s">
        <v>1018</v>
      </c>
      <c r="L15" s="10" t="s">
        <v>595</v>
      </c>
      <c r="M15" s="10" t="s">
        <v>1018</v>
      </c>
      <c r="N15" s="10" t="s">
        <v>490</v>
      </c>
      <c r="O15" s="10" t="s">
        <v>490</v>
      </c>
      <c r="P15" s="10" t="s">
        <v>1020</v>
      </c>
      <c r="Q15" s="10" t="s">
        <v>1020</v>
      </c>
      <c r="R15" s="10" t="s">
        <v>596</v>
      </c>
      <c r="S15" s="10" t="s">
        <v>596</v>
      </c>
      <c r="T15" s="10" t="s">
        <v>1021</v>
      </c>
      <c r="U15" s="10" t="s">
        <v>1022</v>
      </c>
      <c r="V15" s="10" t="s">
        <v>1023</v>
      </c>
      <c r="W15" s="10" t="s">
        <v>1024</v>
      </c>
      <c r="X15" s="10" t="s">
        <v>1025</v>
      </c>
      <c r="Y15" s="10" t="s">
        <v>1026</v>
      </c>
    </row>
    <row r="16" spans="1:25" x14ac:dyDescent="0.2">
      <c r="H16" s="7" t="s">
        <v>1732</v>
      </c>
      <c r="I16" s="8" t="s">
        <v>838</v>
      </c>
      <c r="J16" s="8" t="s">
        <v>839</v>
      </c>
      <c r="K16" s="8" t="s">
        <v>840</v>
      </c>
      <c r="L16" s="8" t="s">
        <v>844</v>
      </c>
      <c r="M16" s="8" t="s">
        <v>845</v>
      </c>
      <c r="N16" s="8" t="s">
        <v>846</v>
      </c>
      <c r="O16" s="8" t="s">
        <v>848</v>
      </c>
      <c r="P16" s="8" t="s">
        <v>850</v>
      </c>
      <c r="Q16" s="8" t="s">
        <v>976</v>
      </c>
      <c r="R16" s="8" t="s">
        <v>978</v>
      </c>
      <c r="S16" s="8" t="s">
        <v>981</v>
      </c>
      <c r="T16" s="8" t="s">
        <v>983</v>
      </c>
      <c r="U16" s="8" t="s">
        <v>1098</v>
      </c>
      <c r="V16" s="8" t="s">
        <v>1103</v>
      </c>
      <c r="W16" s="8" t="s">
        <v>1096</v>
      </c>
      <c r="X16" s="8" t="s">
        <v>1116</v>
      </c>
      <c r="Y16" s="8" t="s">
        <v>1117</v>
      </c>
    </row>
    <row r="17" spans="2:25" x14ac:dyDescent="0.2">
      <c r="B17" s="10" t="s">
        <v>21</v>
      </c>
      <c r="C17" s="10"/>
      <c r="D17" s="10"/>
      <c r="E17" s="10"/>
      <c r="F17" s="10"/>
      <c r="G17" s="10" t="s">
        <v>21</v>
      </c>
      <c r="H17" s="8" t="s">
        <v>838</v>
      </c>
      <c r="I17" s="23" t="str">
        <f t="shared" ref="I17:I23" si="0">IF(SUM(K17,N17)&lt;&gt;0,SUM(K17,N17),"")</f>
        <v/>
      </c>
      <c r="J17" s="23" t="str">
        <f t="shared" ref="J17:J23" si="1">IF(SUM(M17,O17)&lt;&gt;0,SUM(M17,O17),"")</f>
        <v/>
      </c>
      <c r="K17" s="24"/>
      <c r="L17" s="24"/>
      <c r="M17" s="24"/>
      <c r="N17" s="23" t="str">
        <f t="shared" ref="N17:N37" si="2">IF(SUM(P17,R17)&lt;&gt;0,SUM(P17,R17),"")</f>
        <v/>
      </c>
      <c r="O17" s="23" t="str">
        <f t="shared" ref="O17:O37" si="3">IF(Q17+S17&lt;&gt;0,Q17+S17,"")</f>
        <v/>
      </c>
      <c r="P17" s="24"/>
      <c r="Q17" s="24"/>
      <c r="R17" s="23" t="str">
        <f t="shared" ref="R17:R37" si="4">IF(SUM(T17:Y17)&lt;&gt;0,SUM(T17:Y17),"")</f>
        <v/>
      </c>
      <c r="S17" s="24"/>
      <c r="T17" s="24"/>
      <c r="U17" s="24"/>
      <c r="V17" s="24"/>
      <c r="W17" s="24"/>
      <c r="X17" s="24"/>
      <c r="Y17" s="24"/>
    </row>
    <row r="18" spans="2:25" x14ac:dyDescent="0.2">
      <c r="B18" s="15" t="s">
        <v>828</v>
      </c>
      <c r="C18" s="10"/>
      <c r="D18" s="10"/>
      <c r="E18" s="10"/>
      <c r="F18" s="10" t="s">
        <v>486</v>
      </c>
      <c r="G18" s="10" t="s">
        <v>21</v>
      </c>
      <c r="H18" s="8" t="s">
        <v>839</v>
      </c>
      <c r="I18" s="23" t="str">
        <f t="shared" si="0"/>
        <v/>
      </c>
      <c r="J18" s="23" t="str">
        <f t="shared" si="1"/>
        <v/>
      </c>
      <c r="K18" s="24"/>
      <c r="L18" s="24"/>
      <c r="M18" s="24"/>
      <c r="N18" s="23" t="str">
        <f t="shared" si="2"/>
        <v/>
      </c>
      <c r="O18" s="23" t="str">
        <f t="shared" si="3"/>
        <v/>
      </c>
      <c r="P18" s="24"/>
      <c r="Q18" s="24"/>
      <c r="R18" s="23" t="str">
        <f t="shared" si="4"/>
        <v/>
      </c>
      <c r="S18" s="24"/>
      <c r="T18" s="24"/>
      <c r="U18" s="24"/>
      <c r="V18" s="24"/>
      <c r="W18" s="24"/>
      <c r="X18" s="24"/>
      <c r="Y18" s="24"/>
    </row>
    <row r="19" spans="2:25" x14ac:dyDescent="0.2">
      <c r="B19" s="16" t="s">
        <v>1301</v>
      </c>
      <c r="C19" s="10"/>
      <c r="D19" s="10"/>
      <c r="E19" s="10" t="s">
        <v>486</v>
      </c>
      <c r="F19" s="10" t="s">
        <v>816</v>
      </c>
      <c r="G19" s="10" t="s">
        <v>21</v>
      </c>
      <c r="H19" s="8" t="s">
        <v>840</v>
      </c>
      <c r="I19" s="23" t="str">
        <f t="shared" si="0"/>
        <v/>
      </c>
      <c r="J19" s="23" t="str">
        <f t="shared" si="1"/>
        <v/>
      </c>
      <c r="K19" s="24"/>
      <c r="L19" s="24"/>
      <c r="M19" s="24"/>
      <c r="N19" s="23" t="str">
        <f t="shared" si="2"/>
        <v/>
      </c>
      <c r="O19" s="23" t="str">
        <f t="shared" si="3"/>
        <v/>
      </c>
      <c r="P19" s="24"/>
      <c r="Q19" s="24"/>
      <c r="R19" s="23" t="str">
        <f t="shared" si="4"/>
        <v/>
      </c>
      <c r="S19" s="24"/>
      <c r="T19" s="24"/>
      <c r="U19" s="24"/>
      <c r="V19" s="24"/>
      <c r="W19" s="24"/>
      <c r="X19" s="24"/>
      <c r="Y19" s="24"/>
    </row>
    <row r="20" spans="2:25" x14ac:dyDescent="0.2">
      <c r="B20" s="15" t="s">
        <v>1302</v>
      </c>
      <c r="C20" s="10"/>
      <c r="D20" s="10"/>
      <c r="E20" s="10" t="s">
        <v>483</v>
      </c>
      <c r="F20" s="10" t="s">
        <v>509</v>
      </c>
      <c r="G20" s="10" t="s">
        <v>21</v>
      </c>
      <c r="H20" s="8" t="s">
        <v>844</v>
      </c>
      <c r="I20" s="23" t="str">
        <f t="shared" si="0"/>
        <v/>
      </c>
      <c r="J20" s="23" t="str">
        <f t="shared" si="1"/>
        <v/>
      </c>
      <c r="K20" s="24"/>
      <c r="L20" s="24"/>
      <c r="M20" s="24"/>
      <c r="N20" s="23" t="str">
        <f t="shared" si="2"/>
        <v/>
      </c>
      <c r="O20" s="23" t="str">
        <f t="shared" si="3"/>
        <v/>
      </c>
      <c r="P20" s="24"/>
      <c r="Q20" s="24"/>
      <c r="R20" s="23" t="str">
        <f t="shared" si="4"/>
        <v/>
      </c>
      <c r="S20" s="24"/>
      <c r="T20" s="24"/>
      <c r="U20" s="24"/>
      <c r="V20" s="24"/>
      <c r="W20" s="24"/>
      <c r="X20" s="24"/>
      <c r="Y20" s="24"/>
    </row>
    <row r="21" spans="2:25" x14ac:dyDescent="0.2">
      <c r="B21" s="16" t="s">
        <v>1303</v>
      </c>
      <c r="C21" s="10"/>
      <c r="D21" s="10" t="s">
        <v>483</v>
      </c>
      <c r="E21" s="10" t="s">
        <v>509</v>
      </c>
      <c r="F21" s="10" t="s">
        <v>824</v>
      </c>
      <c r="G21" s="10" t="s">
        <v>21</v>
      </c>
      <c r="H21" s="8" t="s">
        <v>845</v>
      </c>
      <c r="I21" s="23" t="str">
        <f t="shared" si="0"/>
        <v/>
      </c>
      <c r="J21" s="23" t="str">
        <f t="shared" si="1"/>
        <v/>
      </c>
      <c r="K21" s="24"/>
      <c r="L21" s="24"/>
      <c r="M21" s="24"/>
      <c r="N21" s="23" t="str">
        <f t="shared" si="2"/>
        <v/>
      </c>
      <c r="O21" s="23" t="str">
        <f t="shared" si="3"/>
        <v/>
      </c>
      <c r="P21" s="24"/>
      <c r="Q21" s="24"/>
      <c r="R21" s="23" t="str">
        <f t="shared" si="4"/>
        <v/>
      </c>
      <c r="S21" s="24"/>
      <c r="T21" s="24"/>
      <c r="U21" s="24"/>
      <c r="V21" s="24"/>
      <c r="W21" s="24"/>
      <c r="X21" s="24"/>
      <c r="Y21" s="24"/>
    </row>
    <row r="22" spans="2:25" x14ac:dyDescent="0.2">
      <c r="B22" s="15" t="s">
        <v>1304</v>
      </c>
      <c r="C22" s="10"/>
      <c r="D22" s="10"/>
      <c r="E22" s="10" t="s">
        <v>483</v>
      </c>
      <c r="F22" s="10" t="s">
        <v>827</v>
      </c>
      <c r="G22" s="10" t="s">
        <v>21</v>
      </c>
      <c r="H22" s="8" t="s">
        <v>846</v>
      </c>
      <c r="I22" s="23" t="str">
        <f t="shared" si="0"/>
        <v/>
      </c>
      <c r="J22" s="23" t="str">
        <f t="shared" si="1"/>
        <v/>
      </c>
      <c r="K22" s="24"/>
      <c r="L22" s="24"/>
      <c r="M22" s="24"/>
      <c r="N22" s="23" t="str">
        <f t="shared" si="2"/>
        <v/>
      </c>
      <c r="O22" s="23" t="str">
        <f t="shared" si="3"/>
        <v/>
      </c>
      <c r="P22" s="24"/>
      <c r="Q22" s="24"/>
      <c r="R22" s="23" t="str">
        <f t="shared" si="4"/>
        <v/>
      </c>
      <c r="S22" s="24"/>
      <c r="T22" s="24"/>
      <c r="U22" s="24"/>
      <c r="V22" s="24"/>
      <c r="W22" s="24"/>
      <c r="X22" s="24"/>
      <c r="Y22" s="24"/>
    </row>
    <row r="23" spans="2:25" x14ac:dyDescent="0.2">
      <c r="B23" s="16" t="s">
        <v>1305</v>
      </c>
      <c r="C23" s="10"/>
      <c r="D23" s="10" t="s">
        <v>483</v>
      </c>
      <c r="E23" s="10" t="s">
        <v>827</v>
      </c>
      <c r="F23" s="10" t="s">
        <v>824</v>
      </c>
      <c r="G23" s="10" t="s">
        <v>21</v>
      </c>
      <c r="H23" s="8" t="s">
        <v>848</v>
      </c>
      <c r="I23" s="23" t="str">
        <f t="shared" si="0"/>
        <v/>
      </c>
      <c r="J23" s="23" t="str">
        <f t="shared" si="1"/>
        <v/>
      </c>
      <c r="K23" s="24"/>
      <c r="L23" s="24"/>
      <c r="M23" s="24"/>
      <c r="N23" s="23" t="str">
        <f t="shared" si="2"/>
        <v/>
      </c>
      <c r="O23" s="23" t="str">
        <f t="shared" si="3"/>
        <v/>
      </c>
      <c r="P23" s="24"/>
      <c r="Q23" s="24"/>
      <c r="R23" s="23" t="str">
        <f t="shared" si="4"/>
        <v/>
      </c>
      <c r="S23" s="24"/>
      <c r="T23" s="24"/>
      <c r="U23" s="24"/>
      <c r="V23" s="24"/>
      <c r="W23" s="24"/>
      <c r="X23" s="24"/>
      <c r="Y23" s="24"/>
    </row>
    <row r="24" spans="2:25" x14ac:dyDescent="0.2">
      <c r="B24" s="10" t="s">
        <v>1306</v>
      </c>
      <c r="C24" s="10"/>
      <c r="D24" s="10"/>
      <c r="E24" s="10"/>
      <c r="F24" s="10" t="s">
        <v>1307</v>
      </c>
      <c r="G24" s="10" t="s">
        <v>21</v>
      </c>
      <c r="H24" s="8" t="s">
        <v>850</v>
      </c>
      <c r="I24" s="23" t="str">
        <f t="shared" ref="I24:I37" si="5">IF(N24&lt;&gt;0,N24,"")</f>
        <v/>
      </c>
      <c r="J24" s="23" t="str">
        <f t="shared" ref="J24:J37" si="6">IF(O24&lt;&gt;0,O24,"")</f>
        <v/>
      </c>
      <c r="K24" s="25" t="s">
        <v>1733</v>
      </c>
      <c r="L24" s="25" t="s">
        <v>1733</v>
      </c>
      <c r="M24" s="25" t="s">
        <v>1733</v>
      </c>
      <c r="N24" s="23" t="str">
        <f t="shared" si="2"/>
        <v/>
      </c>
      <c r="O24" s="23" t="str">
        <f t="shared" si="3"/>
        <v/>
      </c>
      <c r="P24" s="24"/>
      <c r="Q24" s="24"/>
      <c r="R24" s="23" t="str">
        <f t="shared" si="4"/>
        <v/>
      </c>
      <c r="S24" s="24"/>
      <c r="T24" s="24"/>
      <c r="U24" s="24"/>
      <c r="V24" s="24"/>
      <c r="W24" s="24"/>
      <c r="X24" s="24"/>
      <c r="Y24" s="24"/>
    </row>
    <row r="25" spans="2:25" x14ac:dyDescent="0.2">
      <c r="B25" s="15" t="s">
        <v>828</v>
      </c>
      <c r="C25" s="10"/>
      <c r="D25" s="10"/>
      <c r="E25" s="10" t="s">
        <v>486</v>
      </c>
      <c r="F25" s="10" t="s">
        <v>1307</v>
      </c>
      <c r="G25" s="10" t="s">
        <v>21</v>
      </c>
      <c r="H25" s="8" t="s">
        <v>976</v>
      </c>
      <c r="I25" s="23" t="str">
        <f t="shared" si="5"/>
        <v/>
      </c>
      <c r="J25" s="23" t="str">
        <f t="shared" si="6"/>
        <v/>
      </c>
      <c r="K25" s="25" t="s">
        <v>1733</v>
      </c>
      <c r="L25" s="25" t="s">
        <v>1733</v>
      </c>
      <c r="M25" s="25" t="s">
        <v>1733</v>
      </c>
      <c r="N25" s="23" t="str">
        <f t="shared" si="2"/>
        <v/>
      </c>
      <c r="O25" s="23" t="str">
        <f t="shared" si="3"/>
        <v/>
      </c>
      <c r="P25" s="24"/>
      <c r="Q25" s="24"/>
      <c r="R25" s="23" t="str">
        <f t="shared" si="4"/>
        <v/>
      </c>
      <c r="S25" s="24"/>
      <c r="T25" s="24"/>
      <c r="U25" s="24"/>
      <c r="V25" s="24"/>
      <c r="W25" s="24"/>
      <c r="X25" s="24"/>
      <c r="Y25" s="24"/>
    </row>
    <row r="26" spans="2:25" x14ac:dyDescent="0.2">
      <c r="B26" s="16" t="s">
        <v>1301</v>
      </c>
      <c r="C26" s="10"/>
      <c r="D26" s="10" t="s">
        <v>486</v>
      </c>
      <c r="E26" s="10" t="s">
        <v>1307</v>
      </c>
      <c r="F26" s="10" t="s">
        <v>816</v>
      </c>
      <c r="G26" s="10" t="s">
        <v>21</v>
      </c>
      <c r="H26" s="8" t="s">
        <v>978</v>
      </c>
      <c r="I26" s="23" t="str">
        <f t="shared" si="5"/>
        <v/>
      </c>
      <c r="J26" s="23" t="str">
        <f t="shared" si="6"/>
        <v/>
      </c>
      <c r="K26" s="25" t="s">
        <v>1733</v>
      </c>
      <c r="L26" s="25" t="s">
        <v>1733</v>
      </c>
      <c r="M26" s="25" t="s">
        <v>1733</v>
      </c>
      <c r="N26" s="23" t="str">
        <f t="shared" si="2"/>
        <v/>
      </c>
      <c r="O26" s="23" t="str">
        <f t="shared" si="3"/>
        <v/>
      </c>
      <c r="P26" s="24"/>
      <c r="Q26" s="24"/>
      <c r="R26" s="23" t="str">
        <f t="shared" si="4"/>
        <v/>
      </c>
      <c r="S26" s="24"/>
      <c r="T26" s="24"/>
      <c r="U26" s="24"/>
      <c r="V26" s="24"/>
      <c r="W26" s="24"/>
      <c r="X26" s="24"/>
      <c r="Y26" s="24"/>
    </row>
    <row r="27" spans="2:25" x14ac:dyDescent="0.2">
      <c r="B27" s="15" t="s">
        <v>1302</v>
      </c>
      <c r="C27" s="10"/>
      <c r="D27" s="10" t="s">
        <v>483</v>
      </c>
      <c r="E27" s="10" t="s">
        <v>509</v>
      </c>
      <c r="F27" s="10" t="s">
        <v>1307</v>
      </c>
      <c r="G27" s="10" t="s">
        <v>21</v>
      </c>
      <c r="H27" s="8" t="s">
        <v>981</v>
      </c>
      <c r="I27" s="23" t="str">
        <f t="shared" si="5"/>
        <v/>
      </c>
      <c r="J27" s="23" t="str">
        <f t="shared" si="6"/>
        <v/>
      </c>
      <c r="K27" s="25" t="s">
        <v>1733</v>
      </c>
      <c r="L27" s="25" t="s">
        <v>1733</v>
      </c>
      <c r="M27" s="25" t="s">
        <v>1733</v>
      </c>
      <c r="N27" s="23" t="str">
        <f t="shared" si="2"/>
        <v/>
      </c>
      <c r="O27" s="23" t="str">
        <f t="shared" si="3"/>
        <v/>
      </c>
      <c r="P27" s="24"/>
      <c r="Q27" s="24"/>
      <c r="R27" s="23" t="str">
        <f t="shared" si="4"/>
        <v/>
      </c>
      <c r="S27" s="24"/>
      <c r="T27" s="24"/>
      <c r="U27" s="24"/>
      <c r="V27" s="24"/>
      <c r="W27" s="24"/>
      <c r="X27" s="24"/>
      <c r="Y27" s="24"/>
    </row>
    <row r="28" spans="2:25" x14ac:dyDescent="0.2">
      <c r="B28" s="16" t="s">
        <v>1303</v>
      </c>
      <c r="C28" s="10" t="s">
        <v>483</v>
      </c>
      <c r="D28" s="10" t="s">
        <v>509</v>
      </c>
      <c r="E28" s="10" t="s">
        <v>1307</v>
      </c>
      <c r="F28" s="10" t="s">
        <v>824</v>
      </c>
      <c r="G28" s="10" t="s">
        <v>21</v>
      </c>
      <c r="H28" s="8" t="s">
        <v>983</v>
      </c>
      <c r="I28" s="23" t="str">
        <f t="shared" si="5"/>
        <v/>
      </c>
      <c r="J28" s="23" t="str">
        <f t="shared" si="6"/>
        <v/>
      </c>
      <c r="K28" s="25" t="s">
        <v>1733</v>
      </c>
      <c r="L28" s="25" t="s">
        <v>1733</v>
      </c>
      <c r="M28" s="25" t="s">
        <v>1733</v>
      </c>
      <c r="N28" s="23" t="str">
        <f t="shared" si="2"/>
        <v/>
      </c>
      <c r="O28" s="23" t="str">
        <f t="shared" si="3"/>
        <v/>
      </c>
      <c r="P28" s="24"/>
      <c r="Q28" s="24"/>
      <c r="R28" s="23" t="str">
        <f t="shared" si="4"/>
        <v/>
      </c>
      <c r="S28" s="24"/>
      <c r="T28" s="24"/>
      <c r="U28" s="24"/>
      <c r="V28" s="24"/>
      <c r="W28" s="24"/>
      <c r="X28" s="24"/>
      <c r="Y28" s="24"/>
    </row>
    <row r="29" spans="2:25" x14ac:dyDescent="0.2">
      <c r="B29" s="15" t="s">
        <v>1304</v>
      </c>
      <c r="C29" s="10"/>
      <c r="D29" s="10" t="s">
        <v>483</v>
      </c>
      <c r="E29" s="10" t="s">
        <v>827</v>
      </c>
      <c r="F29" s="10" t="s">
        <v>1307</v>
      </c>
      <c r="G29" s="10" t="s">
        <v>21</v>
      </c>
      <c r="H29" s="8" t="s">
        <v>1098</v>
      </c>
      <c r="I29" s="23" t="str">
        <f t="shared" si="5"/>
        <v/>
      </c>
      <c r="J29" s="23" t="str">
        <f t="shared" si="6"/>
        <v/>
      </c>
      <c r="K29" s="25" t="s">
        <v>1733</v>
      </c>
      <c r="L29" s="25" t="s">
        <v>1733</v>
      </c>
      <c r="M29" s="25" t="s">
        <v>1733</v>
      </c>
      <c r="N29" s="23" t="str">
        <f t="shared" si="2"/>
        <v/>
      </c>
      <c r="O29" s="23" t="str">
        <f t="shared" si="3"/>
        <v/>
      </c>
      <c r="P29" s="24"/>
      <c r="Q29" s="24"/>
      <c r="R29" s="23" t="str">
        <f t="shared" si="4"/>
        <v/>
      </c>
      <c r="S29" s="24"/>
      <c r="T29" s="24"/>
      <c r="U29" s="24"/>
      <c r="V29" s="24"/>
      <c r="W29" s="24"/>
      <c r="X29" s="24"/>
      <c r="Y29" s="24"/>
    </row>
    <row r="30" spans="2:25" x14ac:dyDescent="0.2">
      <c r="B30" s="16" t="s">
        <v>1305</v>
      </c>
      <c r="C30" s="10" t="s">
        <v>483</v>
      </c>
      <c r="D30" s="10" t="s">
        <v>827</v>
      </c>
      <c r="E30" s="10" t="s">
        <v>1307</v>
      </c>
      <c r="F30" s="10" t="s">
        <v>824</v>
      </c>
      <c r="G30" s="10" t="s">
        <v>21</v>
      </c>
      <c r="H30" s="8" t="s">
        <v>1103</v>
      </c>
      <c r="I30" s="23" t="str">
        <f t="shared" si="5"/>
        <v/>
      </c>
      <c r="J30" s="23" t="str">
        <f t="shared" si="6"/>
        <v/>
      </c>
      <c r="K30" s="25" t="s">
        <v>1733</v>
      </c>
      <c r="L30" s="25" t="s">
        <v>1733</v>
      </c>
      <c r="M30" s="25" t="s">
        <v>1733</v>
      </c>
      <c r="N30" s="23" t="str">
        <f t="shared" si="2"/>
        <v/>
      </c>
      <c r="O30" s="23" t="str">
        <f t="shared" si="3"/>
        <v/>
      </c>
      <c r="P30" s="24"/>
      <c r="Q30" s="24"/>
      <c r="R30" s="23" t="str">
        <f t="shared" si="4"/>
        <v/>
      </c>
      <c r="S30" s="24"/>
      <c r="T30" s="24"/>
      <c r="U30" s="24"/>
      <c r="V30" s="24"/>
      <c r="W30" s="24"/>
      <c r="X30" s="24"/>
      <c r="Y30" s="24"/>
    </row>
    <row r="31" spans="2:25" x14ac:dyDescent="0.2">
      <c r="B31" s="10" t="s">
        <v>1308</v>
      </c>
      <c r="C31" s="10"/>
      <c r="D31" s="10"/>
      <c r="E31" s="10"/>
      <c r="F31" s="10" t="s">
        <v>1309</v>
      </c>
      <c r="G31" s="10" t="s">
        <v>21</v>
      </c>
      <c r="H31" s="8" t="s">
        <v>1096</v>
      </c>
      <c r="I31" s="23" t="str">
        <f t="shared" si="5"/>
        <v/>
      </c>
      <c r="J31" s="23" t="str">
        <f t="shared" si="6"/>
        <v/>
      </c>
      <c r="K31" s="25" t="s">
        <v>1733</v>
      </c>
      <c r="L31" s="25" t="s">
        <v>1733</v>
      </c>
      <c r="M31" s="25" t="s">
        <v>1733</v>
      </c>
      <c r="N31" s="23" t="str">
        <f t="shared" si="2"/>
        <v/>
      </c>
      <c r="O31" s="23" t="str">
        <f t="shared" si="3"/>
        <v/>
      </c>
      <c r="P31" s="24"/>
      <c r="Q31" s="24"/>
      <c r="R31" s="23" t="str">
        <f t="shared" si="4"/>
        <v/>
      </c>
      <c r="S31" s="24"/>
      <c r="T31" s="24"/>
      <c r="U31" s="24"/>
      <c r="V31" s="24"/>
      <c r="W31" s="24"/>
      <c r="X31" s="24"/>
      <c r="Y31" s="24"/>
    </row>
    <row r="32" spans="2:25" x14ac:dyDescent="0.2">
      <c r="B32" s="15" t="s">
        <v>828</v>
      </c>
      <c r="C32" s="10"/>
      <c r="D32" s="10"/>
      <c r="E32" s="10" t="s">
        <v>486</v>
      </c>
      <c r="F32" s="10" t="s">
        <v>1309</v>
      </c>
      <c r="G32" s="10" t="s">
        <v>21</v>
      </c>
      <c r="H32" s="8" t="s">
        <v>1116</v>
      </c>
      <c r="I32" s="23" t="str">
        <f t="shared" si="5"/>
        <v/>
      </c>
      <c r="J32" s="23" t="str">
        <f t="shared" si="6"/>
        <v/>
      </c>
      <c r="K32" s="25" t="s">
        <v>1733</v>
      </c>
      <c r="L32" s="25" t="s">
        <v>1733</v>
      </c>
      <c r="M32" s="25" t="s">
        <v>1733</v>
      </c>
      <c r="N32" s="23" t="str">
        <f t="shared" si="2"/>
        <v/>
      </c>
      <c r="O32" s="23" t="str">
        <f t="shared" si="3"/>
        <v/>
      </c>
      <c r="P32" s="24"/>
      <c r="Q32" s="24"/>
      <c r="R32" s="23" t="str">
        <f t="shared" si="4"/>
        <v/>
      </c>
      <c r="S32" s="24"/>
      <c r="T32" s="24"/>
      <c r="U32" s="24"/>
      <c r="V32" s="24"/>
      <c r="W32" s="24"/>
      <c r="X32" s="24"/>
      <c r="Y32" s="24"/>
    </row>
    <row r="33" spans="2:25" x14ac:dyDescent="0.2">
      <c r="B33" s="16" t="s">
        <v>1301</v>
      </c>
      <c r="C33" s="10"/>
      <c r="D33" s="10" t="s">
        <v>486</v>
      </c>
      <c r="E33" s="10" t="s">
        <v>1309</v>
      </c>
      <c r="F33" s="10" t="s">
        <v>816</v>
      </c>
      <c r="G33" s="10" t="s">
        <v>21</v>
      </c>
      <c r="H33" s="8" t="s">
        <v>1117</v>
      </c>
      <c r="I33" s="23" t="str">
        <f t="shared" si="5"/>
        <v/>
      </c>
      <c r="J33" s="23" t="str">
        <f t="shared" si="6"/>
        <v/>
      </c>
      <c r="K33" s="25" t="s">
        <v>1733</v>
      </c>
      <c r="L33" s="25" t="s">
        <v>1733</v>
      </c>
      <c r="M33" s="25" t="s">
        <v>1733</v>
      </c>
      <c r="N33" s="23" t="str">
        <f t="shared" si="2"/>
        <v/>
      </c>
      <c r="O33" s="23" t="str">
        <f t="shared" si="3"/>
        <v/>
      </c>
      <c r="P33" s="24"/>
      <c r="Q33" s="24"/>
      <c r="R33" s="23" t="str">
        <f t="shared" si="4"/>
        <v/>
      </c>
      <c r="S33" s="24"/>
      <c r="T33" s="24"/>
      <c r="U33" s="24"/>
      <c r="V33" s="24"/>
      <c r="W33" s="24"/>
      <c r="X33" s="24"/>
      <c r="Y33" s="24"/>
    </row>
    <row r="34" spans="2:25" x14ac:dyDescent="0.2">
      <c r="B34" s="15" t="s">
        <v>1302</v>
      </c>
      <c r="C34" s="10"/>
      <c r="D34" s="10" t="s">
        <v>483</v>
      </c>
      <c r="E34" s="10" t="s">
        <v>509</v>
      </c>
      <c r="F34" s="10" t="s">
        <v>1309</v>
      </c>
      <c r="G34" s="10" t="s">
        <v>21</v>
      </c>
      <c r="H34" s="8" t="s">
        <v>1118</v>
      </c>
      <c r="I34" s="23" t="str">
        <f t="shared" si="5"/>
        <v/>
      </c>
      <c r="J34" s="23" t="str">
        <f t="shared" si="6"/>
        <v/>
      </c>
      <c r="K34" s="25" t="s">
        <v>1733</v>
      </c>
      <c r="L34" s="25" t="s">
        <v>1733</v>
      </c>
      <c r="M34" s="25" t="s">
        <v>1733</v>
      </c>
      <c r="N34" s="23" t="str">
        <f t="shared" si="2"/>
        <v/>
      </c>
      <c r="O34" s="23" t="str">
        <f t="shared" si="3"/>
        <v/>
      </c>
      <c r="P34" s="24"/>
      <c r="Q34" s="24"/>
      <c r="R34" s="23" t="str">
        <f t="shared" si="4"/>
        <v/>
      </c>
      <c r="S34" s="24"/>
      <c r="T34" s="24"/>
      <c r="U34" s="24"/>
      <c r="V34" s="24"/>
      <c r="W34" s="24"/>
      <c r="X34" s="24"/>
      <c r="Y34" s="24"/>
    </row>
    <row r="35" spans="2:25" x14ac:dyDescent="0.2">
      <c r="B35" s="16" t="s">
        <v>1303</v>
      </c>
      <c r="C35" s="10" t="s">
        <v>483</v>
      </c>
      <c r="D35" s="10" t="s">
        <v>509</v>
      </c>
      <c r="E35" s="10" t="s">
        <v>1309</v>
      </c>
      <c r="F35" s="10" t="s">
        <v>824</v>
      </c>
      <c r="G35" s="10" t="s">
        <v>21</v>
      </c>
      <c r="H35" s="8" t="s">
        <v>1119</v>
      </c>
      <c r="I35" s="23" t="str">
        <f t="shared" si="5"/>
        <v/>
      </c>
      <c r="J35" s="23" t="str">
        <f t="shared" si="6"/>
        <v/>
      </c>
      <c r="K35" s="25" t="s">
        <v>1733</v>
      </c>
      <c r="L35" s="25" t="s">
        <v>1733</v>
      </c>
      <c r="M35" s="25" t="s">
        <v>1733</v>
      </c>
      <c r="N35" s="23" t="str">
        <f t="shared" si="2"/>
        <v/>
      </c>
      <c r="O35" s="23" t="str">
        <f t="shared" si="3"/>
        <v/>
      </c>
      <c r="P35" s="24"/>
      <c r="Q35" s="24"/>
      <c r="R35" s="23" t="str">
        <f t="shared" si="4"/>
        <v/>
      </c>
      <c r="S35" s="24"/>
      <c r="T35" s="24"/>
      <c r="U35" s="24"/>
      <c r="V35" s="24"/>
      <c r="W35" s="24"/>
      <c r="X35" s="24"/>
      <c r="Y35" s="24"/>
    </row>
    <row r="36" spans="2:25" x14ac:dyDescent="0.2">
      <c r="B36" s="15" t="s">
        <v>1304</v>
      </c>
      <c r="C36" s="10"/>
      <c r="D36" s="10" t="s">
        <v>483</v>
      </c>
      <c r="E36" s="10" t="s">
        <v>827</v>
      </c>
      <c r="F36" s="10" t="s">
        <v>1309</v>
      </c>
      <c r="G36" s="10" t="s">
        <v>21</v>
      </c>
      <c r="H36" s="8" t="s">
        <v>1120</v>
      </c>
      <c r="I36" s="23" t="str">
        <f t="shared" si="5"/>
        <v/>
      </c>
      <c r="J36" s="23" t="str">
        <f t="shared" si="6"/>
        <v/>
      </c>
      <c r="K36" s="25" t="s">
        <v>1733</v>
      </c>
      <c r="L36" s="25" t="s">
        <v>1733</v>
      </c>
      <c r="M36" s="25" t="s">
        <v>1733</v>
      </c>
      <c r="N36" s="23" t="str">
        <f t="shared" si="2"/>
        <v/>
      </c>
      <c r="O36" s="23" t="str">
        <f t="shared" si="3"/>
        <v/>
      </c>
      <c r="P36" s="24"/>
      <c r="Q36" s="24"/>
      <c r="R36" s="23" t="str">
        <f t="shared" si="4"/>
        <v/>
      </c>
      <c r="S36" s="24"/>
      <c r="T36" s="24"/>
      <c r="U36" s="24"/>
      <c r="V36" s="24"/>
      <c r="W36" s="24"/>
      <c r="X36" s="24"/>
      <c r="Y36" s="24"/>
    </row>
    <row r="37" spans="2:25" x14ac:dyDescent="0.2">
      <c r="B37" s="16" t="s">
        <v>1305</v>
      </c>
      <c r="C37" s="10" t="s">
        <v>483</v>
      </c>
      <c r="D37" s="10" t="s">
        <v>827</v>
      </c>
      <c r="E37" s="10" t="s">
        <v>1309</v>
      </c>
      <c r="F37" s="10" t="s">
        <v>824</v>
      </c>
      <c r="G37" s="10" t="s">
        <v>21</v>
      </c>
      <c r="H37" s="8" t="s">
        <v>1121</v>
      </c>
      <c r="I37" s="23" t="str">
        <f t="shared" si="5"/>
        <v/>
      </c>
      <c r="J37" s="23" t="str">
        <f t="shared" si="6"/>
        <v/>
      </c>
      <c r="K37" s="25" t="s">
        <v>1733</v>
      </c>
      <c r="L37" s="25" t="s">
        <v>1733</v>
      </c>
      <c r="M37" s="25" t="s">
        <v>1733</v>
      </c>
      <c r="N37" s="23" t="str">
        <f t="shared" si="2"/>
        <v/>
      </c>
      <c r="O37" s="23" t="str">
        <f t="shared" si="3"/>
        <v/>
      </c>
      <c r="P37" s="24"/>
      <c r="Q37" s="24"/>
      <c r="R37" s="23" t="str">
        <f t="shared" si="4"/>
        <v/>
      </c>
      <c r="S37" s="24"/>
      <c r="T37" s="24"/>
      <c r="U37" s="24"/>
      <c r="V37" s="24"/>
      <c r="W37" s="24"/>
      <c r="X37" s="24"/>
      <c r="Y37" s="24"/>
    </row>
  </sheetData>
  <printOptions gridLines="1" gridLinesSet="0"/>
  <pageMargins left="0" right="0" top="0" bottom="0" header="0" footer="0"/>
  <pageSetup paperSize="9" fitToHeight="0" orientation="portrait"/>
  <headerFooter scaleWithDoc="0"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List75">
    <tabColor indexed="23"/>
  </sheetPr>
  <dimension ref="A1:Z56"/>
  <sheetViews>
    <sheetView workbookViewId="0">
      <pane xSplit="9" ySplit="15" topLeftCell="J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8" width="9.140625" style="11" hidden="1" customWidth="1"/>
    <col min="9" max="9" width="8.7109375" style="11" customWidth="1"/>
    <col min="10" max="26" width="16.7109375" style="11" customWidth="1"/>
    <col min="27" max="16384" width="8.85546875" style="11"/>
  </cols>
  <sheetData>
    <row r="1" spans="1:26" ht="12" x14ac:dyDescent="0.2">
      <c r="A1" s="1" t="s">
        <v>1310</v>
      </c>
      <c r="F1" s="12" t="s">
        <v>1734</v>
      </c>
    </row>
    <row r="5" spans="1:26" s="13" customFormat="1" x14ac:dyDescent="0.25"/>
    <row r="6" spans="1:26" s="13" customFormat="1" x14ac:dyDescent="0.25">
      <c r="J6" s="6" t="s">
        <v>493</v>
      </c>
      <c r="K6" s="6"/>
      <c r="L6" s="6"/>
      <c r="M6" s="6"/>
      <c r="N6" s="6"/>
      <c r="O6" s="6"/>
      <c r="P6" s="6"/>
      <c r="Q6" s="6"/>
      <c r="R6" s="6"/>
      <c r="S6" s="6"/>
      <c r="T6" s="6"/>
      <c r="U6" s="6"/>
      <c r="V6" s="6"/>
      <c r="W6" s="6"/>
      <c r="X6" s="6"/>
      <c r="Y6" s="6"/>
      <c r="Z6" s="6"/>
    </row>
    <row r="7" spans="1:26" s="13" customFormat="1" ht="33.75" x14ac:dyDescent="0.25">
      <c r="J7" s="6"/>
      <c r="K7" s="6" t="s">
        <v>1105</v>
      </c>
      <c r="L7" s="6" t="s">
        <v>1001</v>
      </c>
      <c r="M7" s="6"/>
      <c r="N7" s="6"/>
      <c r="O7" s="6" t="s">
        <v>1106</v>
      </c>
      <c r="P7" s="6"/>
      <c r="Q7" s="6"/>
      <c r="R7" s="6"/>
      <c r="S7" s="6"/>
      <c r="T7" s="6"/>
      <c r="U7" s="6"/>
      <c r="V7" s="6"/>
      <c r="W7" s="6"/>
      <c r="X7" s="6"/>
      <c r="Y7" s="6"/>
      <c r="Z7" s="6"/>
    </row>
    <row r="8" spans="1:26" s="13" customFormat="1" ht="33.75" x14ac:dyDescent="0.25">
      <c r="J8" s="6"/>
      <c r="K8" s="6"/>
      <c r="L8" s="6"/>
      <c r="M8" s="6" t="s">
        <v>1299</v>
      </c>
      <c r="N8" s="6" t="s">
        <v>1105</v>
      </c>
      <c r="O8" s="6"/>
      <c r="P8" s="6" t="s">
        <v>1105</v>
      </c>
      <c r="Q8" s="6" t="s">
        <v>1110</v>
      </c>
      <c r="R8" s="6"/>
      <c r="S8" s="6" t="s">
        <v>1300</v>
      </c>
      <c r="T8" s="6"/>
      <c r="U8" s="6"/>
      <c r="V8" s="6"/>
      <c r="W8" s="6"/>
      <c r="X8" s="6"/>
      <c r="Y8" s="6"/>
      <c r="Z8" s="6"/>
    </row>
    <row r="9" spans="1:26" s="13" customFormat="1" ht="33.75" x14ac:dyDescent="0.25">
      <c r="J9" s="6"/>
      <c r="K9" s="6"/>
      <c r="L9" s="6"/>
      <c r="M9" s="6"/>
      <c r="N9" s="6"/>
      <c r="O9" s="6"/>
      <c r="P9" s="6"/>
      <c r="Q9" s="6"/>
      <c r="R9" s="6" t="s">
        <v>1105</v>
      </c>
      <c r="S9" s="6"/>
      <c r="T9" s="6" t="s">
        <v>1105</v>
      </c>
      <c r="U9" s="6" t="s">
        <v>1008</v>
      </c>
      <c r="V9" s="6" t="s">
        <v>1009</v>
      </c>
      <c r="W9" s="6" t="s">
        <v>1111</v>
      </c>
      <c r="X9" s="6" t="s">
        <v>1011</v>
      </c>
      <c r="Y9" s="6" t="s">
        <v>1012</v>
      </c>
      <c r="Z9" s="6" t="s">
        <v>1013</v>
      </c>
    </row>
    <row r="10" spans="1:26" hidden="1" x14ac:dyDescent="0.2">
      <c r="J10" s="10"/>
      <c r="K10" s="10"/>
      <c r="L10" s="10"/>
      <c r="M10" s="10"/>
      <c r="N10" s="10"/>
      <c r="O10" s="10"/>
      <c r="P10" s="10"/>
      <c r="Q10" s="10"/>
      <c r="R10" s="10" t="s">
        <v>493</v>
      </c>
      <c r="S10" s="10"/>
      <c r="T10" s="10" t="s">
        <v>493</v>
      </c>
      <c r="U10" s="10"/>
      <c r="V10" s="10"/>
      <c r="W10" s="10"/>
      <c r="X10" s="10"/>
      <c r="Y10" s="10"/>
      <c r="Z10" s="10"/>
    </row>
    <row r="11" spans="1:26" hidden="1" x14ac:dyDescent="0.2">
      <c r="J11" s="10"/>
      <c r="K11" s="10"/>
      <c r="L11" s="10"/>
      <c r="M11" s="10" t="s">
        <v>493</v>
      </c>
      <c r="N11" s="10" t="s">
        <v>493</v>
      </c>
      <c r="O11" s="10"/>
      <c r="P11" s="10" t="s">
        <v>493</v>
      </c>
      <c r="Q11" s="10" t="s">
        <v>493</v>
      </c>
      <c r="R11" s="10" t="s">
        <v>10</v>
      </c>
      <c r="S11" s="10" t="s">
        <v>493</v>
      </c>
      <c r="T11" s="10" t="s">
        <v>10</v>
      </c>
      <c r="U11" s="10" t="s">
        <v>493</v>
      </c>
      <c r="V11" s="10" t="s">
        <v>493</v>
      </c>
      <c r="W11" s="10" t="s">
        <v>493</v>
      </c>
      <c r="X11" s="10" t="s">
        <v>493</v>
      </c>
      <c r="Y11" s="10" t="s">
        <v>493</v>
      </c>
      <c r="Z11" s="10" t="s">
        <v>493</v>
      </c>
    </row>
    <row r="12" spans="1:26" hidden="1" x14ac:dyDescent="0.2">
      <c r="J12" s="10"/>
      <c r="K12" s="10" t="s">
        <v>493</v>
      </c>
      <c r="L12" s="10" t="s">
        <v>493</v>
      </c>
      <c r="M12" s="10" t="s">
        <v>10</v>
      </c>
      <c r="N12" s="10" t="s">
        <v>10</v>
      </c>
      <c r="O12" s="10" t="s">
        <v>493</v>
      </c>
      <c r="P12" s="10" t="s">
        <v>10</v>
      </c>
      <c r="Q12" s="10" t="s">
        <v>10</v>
      </c>
      <c r="R12" s="10" t="s">
        <v>1114</v>
      </c>
      <c r="S12" s="10" t="s">
        <v>10</v>
      </c>
      <c r="T12" s="10" t="s">
        <v>1114</v>
      </c>
      <c r="U12" s="10" t="s">
        <v>10</v>
      </c>
      <c r="V12" s="10" t="s">
        <v>10</v>
      </c>
      <c r="W12" s="10" t="s">
        <v>10</v>
      </c>
      <c r="X12" s="10" t="s">
        <v>10</v>
      </c>
      <c r="Y12" s="10" t="s">
        <v>10</v>
      </c>
      <c r="Z12" s="10" t="s">
        <v>10</v>
      </c>
    </row>
    <row r="13" spans="1:26" hidden="1" x14ac:dyDescent="0.2">
      <c r="J13" s="10" t="s">
        <v>493</v>
      </c>
      <c r="K13" s="10" t="s">
        <v>10</v>
      </c>
      <c r="L13" s="10" t="s">
        <v>10</v>
      </c>
      <c r="M13" s="10" t="s">
        <v>1018</v>
      </c>
      <c r="N13" s="10" t="s">
        <v>1114</v>
      </c>
      <c r="O13" s="10" t="s">
        <v>10</v>
      </c>
      <c r="P13" s="10" t="s">
        <v>1114</v>
      </c>
      <c r="Q13" s="10" t="s">
        <v>490</v>
      </c>
      <c r="R13" s="10" t="s">
        <v>490</v>
      </c>
      <c r="S13" s="10" t="s">
        <v>490</v>
      </c>
      <c r="T13" s="10" t="s">
        <v>490</v>
      </c>
      <c r="U13" s="10" t="s">
        <v>490</v>
      </c>
      <c r="V13" s="10" t="s">
        <v>490</v>
      </c>
      <c r="W13" s="10" t="s">
        <v>490</v>
      </c>
      <c r="X13" s="10" t="s">
        <v>490</v>
      </c>
      <c r="Y13" s="10" t="s">
        <v>490</v>
      </c>
      <c r="Z13" s="10" t="s">
        <v>490</v>
      </c>
    </row>
    <row r="14" spans="1:26" hidden="1" x14ac:dyDescent="0.2">
      <c r="J14" s="10" t="s">
        <v>10</v>
      </c>
      <c r="K14" s="10" t="s">
        <v>1114</v>
      </c>
      <c r="L14" s="10" t="s">
        <v>1018</v>
      </c>
      <c r="M14" s="10" t="s">
        <v>595</v>
      </c>
      <c r="N14" s="10" t="s">
        <v>1018</v>
      </c>
      <c r="O14" s="10" t="s">
        <v>490</v>
      </c>
      <c r="P14" s="10" t="s">
        <v>490</v>
      </c>
      <c r="Q14" s="10" t="s">
        <v>1020</v>
      </c>
      <c r="R14" s="10" t="s">
        <v>1020</v>
      </c>
      <c r="S14" s="10" t="s">
        <v>596</v>
      </c>
      <c r="T14" s="10" t="s">
        <v>596</v>
      </c>
      <c r="U14" s="10" t="s">
        <v>1021</v>
      </c>
      <c r="V14" s="10" t="s">
        <v>1022</v>
      </c>
      <c r="W14" s="10" t="s">
        <v>1023</v>
      </c>
      <c r="X14" s="10" t="s">
        <v>1024</v>
      </c>
      <c r="Y14" s="10" t="s">
        <v>1025</v>
      </c>
      <c r="Z14" s="10" t="s">
        <v>1026</v>
      </c>
    </row>
    <row r="15" spans="1:26" x14ac:dyDescent="0.2">
      <c r="I15" s="7" t="s">
        <v>1732</v>
      </c>
      <c r="J15" s="8" t="s">
        <v>838</v>
      </c>
      <c r="K15" s="8" t="s">
        <v>839</v>
      </c>
      <c r="L15" s="8" t="s">
        <v>840</v>
      </c>
      <c r="M15" s="8" t="s">
        <v>844</v>
      </c>
      <c r="N15" s="8" t="s">
        <v>845</v>
      </c>
      <c r="O15" s="8" t="s">
        <v>846</v>
      </c>
      <c r="P15" s="8" t="s">
        <v>848</v>
      </c>
      <c r="Q15" s="8" t="s">
        <v>850</v>
      </c>
      <c r="R15" s="8" t="s">
        <v>976</v>
      </c>
      <c r="S15" s="8" t="s">
        <v>978</v>
      </c>
      <c r="T15" s="8" t="s">
        <v>981</v>
      </c>
      <c r="U15" s="8" t="s">
        <v>983</v>
      </c>
      <c r="V15" s="8" t="s">
        <v>1098</v>
      </c>
      <c r="W15" s="8" t="s">
        <v>1103</v>
      </c>
      <c r="X15" s="8" t="s">
        <v>1096</v>
      </c>
      <c r="Y15" s="8" t="s">
        <v>1116</v>
      </c>
      <c r="Z15" s="8" t="s">
        <v>1117</v>
      </c>
    </row>
    <row r="16" spans="1:26" x14ac:dyDescent="0.2">
      <c r="B16" s="10" t="s">
        <v>21</v>
      </c>
      <c r="C16" s="10"/>
      <c r="D16" s="10"/>
      <c r="E16" s="10"/>
      <c r="F16" s="10"/>
      <c r="G16" s="10" t="s">
        <v>1099</v>
      </c>
      <c r="H16" s="10" t="s">
        <v>21</v>
      </c>
      <c r="I16" s="8" t="s">
        <v>838</v>
      </c>
      <c r="J16" s="23" t="str">
        <f t="shared" ref="J16:J29" si="0">IF(SUM(L16,O16)&lt;&gt;0,SUM(L16,O16),"")</f>
        <v/>
      </c>
      <c r="K16" s="23" t="str">
        <f t="shared" ref="K16:K29" si="1">IF(SUM(N16,P16)&lt;&gt;0,SUM(N16,P16),"")</f>
        <v/>
      </c>
      <c r="L16" s="24"/>
      <c r="M16" s="24"/>
      <c r="N16" s="24"/>
      <c r="O16" s="23" t="str">
        <f t="shared" ref="O16:O56" si="2">IF(SUM(Q16,S16)&lt;&gt;0,SUM(Q16,S16),"")</f>
        <v/>
      </c>
      <c r="P16" s="23" t="str">
        <f t="shared" ref="P16:P56" si="3">IF(R16+T16&lt;&gt;0,R16+T16,"")</f>
        <v/>
      </c>
      <c r="Q16" s="24"/>
      <c r="R16" s="24"/>
      <c r="S16" s="23" t="str">
        <f t="shared" ref="S16:S56" si="4">IF(SUM(U16:Z16)&lt;&gt;0,SUM(U16:Z16),"")</f>
        <v/>
      </c>
      <c r="T16" s="24"/>
      <c r="U16" s="24"/>
      <c r="V16" s="24"/>
      <c r="W16" s="24"/>
      <c r="X16" s="24"/>
      <c r="Y16" s="24"/>
      <c r="Z16" s="24"/>
    </row>
    <row r="17" spans="2:26" x14ac:dyDescent="0.2">
      <c r="B17" s="15" t="s">
        <v>828</v>
      </c>
      <c r="C17" s="10"/>
      <c r="D17" s="10"/>
      <c r="E17" s="10"/>
      <c r="F17" s="10" t="s">
        <v>1099</v>
      </c>
      <c r="G17" s="10" t="s">
        <v>486</v>
      </c>
      <c r="H17" s="10" t="s">
        <v>21</v>
      </c>
      <c r="I17" s="8" t="s">
        <v>839</v>
      </c>
      <c r="J17" s="23" t="str">
        <f t="shared" si="0"/>
        <v/>
      </c>
      <c r="K17" s="23" t="str">
        <f t="shared" si="1"/>
        <v/>
      </c>
      <c r="L17" s="24"/>
      <c r="M17" s="24"/>
      <c r="N17" s="24"/>
      <c r="O17" s="23" t="str">
        <f t="shared" si="2"/>
        <v/>
      </c>
      <c r="P17" s="23" t="str">
        <f t="shared" si="3"/>
        <v/>
      </c>
      <c r="Q17" s="24"/>
      <c r="R17" s="24"/>
      <c r="S17" s="23" t="str">
        <f t="shared" si="4"/>
        <v/>
      </c>
      <c r="T17" s="24"/>
      <c r="U17" s="24"/>
      <c r="V17" s="24"/>
      <c r="W17" s="24"/>
      <c r="X17" s="24"/>
      <c r="Y17" s="24"/>
      <c r="Z17" s="24"/>
    </row>
    <row r="18" spans="2:26" x14ac:dyDescent="0.2">
      <c r="B18" s="16" t="s">
        <v>1301</v>
      </c>
      <c r="C18" s="10"/>
      <c r="D18" s="10"/>
      <c r="E18" s="10" t="s">
        <v>1099</v>
      </c>
      <c r="F18" s="10" t="s">
        <v>486</v>
      </c>
      <c r="G18" s="10" t="s">
        <v>816</v>
      </c>
      <c r="H18" s="10" t="s">
        <v>21</v>
      </c>
      <c r="I18" s="8" t="s">
        <v>840</v>
      </c>
      <c r="J18" s="23" t="str">
        <f t="shared" si="0"/>
        <v/>
      </c>
      <c r="K18" s="23" t="str">
        <f t="shared" si="1"/>
        <v/>
      </c>
      <c r="L18" s="24"/>
      <c r="M18" s="24"/>
      <c r="N18" s="24"/>
      <c r="O18" s="23" t="str">
        <f t="shared" si="2"/>
        <v/>
      </c>
      <c r="P18" s="23" t="str">
        <f t="shared" si="3"/>
        <v/>
      </c>
      <c r="Q18" s="24"/>
      <c r="R18" s="24"/>
      <c r="S18" s="23" t="str">
        <f t="shared" si="4"/>
        <v/>
      </c>
      <c r="T18" s="24"/>
      <c r="U18" s="24"/>
      <c r="V18" s="24"/>
      <c r="W18" s="24"/>
      <c r="X18" s="24"/>
      <c r="Y18" s="24"/>
      <c r="Z18" s="24"/>
    </row>
    <row r="19" spans="2:26" x14ac:dyDescent="0.2">
      <c r="B19" s="15" t="s">
        <v>1302</v>
      </c>
      <c r="C19" s="10"/>
      <c r="D19" s="10"/>
      <c r="E19" s="10" t="s">
        <v>1099</v>
      </c>
      <c r="F19" s="10" t="s">
        <v>483</v>
      </c>
      <c r="G19" s="10" t="s">
        <v>509</v>
      </c>
      <c r="H19" s="10" t="s">
        <v>21</v>
      </c>
      <c r="I19" s="8" t="s">
        <v>844</v>
      </c>
      <c r="J19" s="23" t="str">
        <f t="shared" si="0"/>
        <v/>
      </c>
      <c r="K19" s="23" t="str">
        <f t="shared" si="1"/>
        <v/>
      </c>
      <c r="L19" s="24"/>
      <c r="M19" s="24"/>
      <c r="N19" s="24"/>
      <c r="O19" s="23" t="str">
        <f t="shared" si="2"/>
        <v/>
      </c>
      <c r="P19" s="23" t="str">
        <f t="shared" si="3"/>
        <v/>
      </c>
      <c r="Q19" s="24"/>
      <c r="R19" s="24"/>
      <c r="S19" s="23" t="str">
        <f t="shared" si="4"/>
        <v/>
      </c>
      <c r="T19" s="24"/>
      <c r="U19" s="24"/>
      <c r="V19" s="24"/>
      <c r="W19" s="24"/>
      <c r="X19" s="24"/>
      <c r="Y19" s="24"/>
      <c r="Z19" s="24"/>
    </row>
    <row r="20" spans="2:26" x14ac:dyDescent="0.2">
      <c r="B20" s="16" t="s">
        <v>1303</v>
      </c>
      <c r="C20" s="10"/>
      <c r="D20" s="10" t="s">
        <v>1099</v>
      </c>
      <c r="E20" s="10" t="s">
        <v>483</v>
      </c>
      <c r="F20" s="10" t="s">
        <v>509</v>
      </c>
      <c r="G20" s="10" t="s">
        <v>824</v>
      </c>
      <c r="H20" s="10" t="s">
        <v>21</v>
      </c>
      <c r="I20" s="8" t="s">
        <v>845</v>
      </c>
      <c r="J20" s="23" t="str">
        <f t="shared" si="0"/>
        <v/>
      </c>
      <c r="K20" s="23" t="str">
        <f t="shared" si="1"/>
        <v/>
      </c>
      <c r="L20" s="24"/>
      <c r="M20" s="24"/>
      <c r="N20" s="24"/>
      <c r="O20" s="23" t="str">
        <f t="shared" si="2"/>
        <v/>
      </c>
      <c r="P20" s="23" t="str">
        <f t="shared" si="3"/>
        <v/>
      </c>
      <c r="Q20" s="24"/>
      <c r="R20" s="24"/>
      <c r="S20" s="23" t="str">
        <f t="shared" si="4"/>
        <v/>
      </c>
      <c r="T20" s="24"/>
      <c r="U20" s="24"/>
      <c r="V20" s="24"/>
      <c r="W20" s="24"/>
      <c r="X20" s="24"/>
      <c r="Y20" s="24"/>
      <c r="Z20" s="24"/>
    </row>
    <row r="21" spans="2:26" x14ac:dyDescent="0.2">
      <c r="B21" s="15" t="s">
        <v>1304</v>
      </c>
      <c r="C21" s="10"/>
      <c r="D21" s="10"/>
      <c r="E21" s="10" t="s">
        <v>1099</v>
      </c>
      <c r="F21" s="10" t="s">
        <v>483</v>
      </c>
      <c r="G21" s="10" t="s">
        <v>827</v>
      </c>
      <c r="H21" s="10" t="s">
        <v>21</v>
      </c>
      <c r="I21" s="8" t="s">
        <v>846</v>
      </c>
      <c r="J21" s="23" t="str">
        <f t="shared" si="0"/>
        <v/>
      </c>
      <c r="K21" s="23" t="str">
        <f t="shared" si="1"/>
        <v/>
      </c>
      <c r="L21" s="24"/>
      <c r="M21" s="24"/>
      <c r="N21" s="24"/>
      <c r="O21" s="23" t="str">
        <f t="shared" si="2"/>
        <v/>
      </c>
      <c r="P21" s="23" t="str">
        <f t="shared" si="3"/>
        <v/>
      </c>
      <c r="Q21" s="24"/>
      <c r="R21" s="24"/>
      <c r="S21" s="23" t="str">
        <f t="shared" si="4"/>
        <v/>
      </c>
      <c r="T21" s="24"/>
      <c r="U21" s="24"/>
      <c r="V21" s="24"/>
      <c r="W21" s="24"/>
      <c r="X21" s="24"/>
      <c r="Y21" s="24"/>
      <c r="Z21" s="24"/>
    </row>
    <row r="22" spans="2:26" x14ac:dyDescent="0.2">
      <c r="B22" s="16" t="s">
        <v>1305</v>
      </c>
      <c r="C22" s="10"/>
      <c r="D22" s="10" t="s">
        <v>1099</v>
      </c>
      <c r="E22" s="10" t="s">
        <v>483</v>
      </c>
      <c r="F22" s="10" t="s">
        <v>827</v>
      </c>
      <c r="G22" s="10" t="s">
        <v>824</v>
      </c>
      <c r="H22" s="10" t="s">
        <v>21</v>
      </c>
      <c r="I22" s="8" t="s">
        <v>848</v>
      </c>
      <c r="J22" s="23" t="str">
        <f t="shared" si="0"/>
        <v/>
      </c>
      <c r="K22" s="23" t="str">
        <f t="shared" si="1"/>
        <v/>
      </c>
      <c r="L22" s="24"/>
      <c r="M22" s="24"/>
      <c r="N22" s="24"/>
      <c r="O22" s="23" t="str">
        <f t="shared" si="2"/>
        <v/>
      </c>
      <c r="P22" s="23" t="str">
        <f t="shared" si="3"/>
        <v/>
      </c>
      <c r="Q22" s="24"/>
      <c r="R22" s="24"/>
      <c r="S22" s="23" t="str">
        <f t="shared" si="4"/>
        <v/>
      </c>
      <c r="T22" s="24"/>
      <c r="U22" s="24"/>
      <c r="V22" s="24"/>
      <c r="W22" s="24"/>
      <c r="X22" s="24"/>
      <c r="Y22" s="24"/>
      <c r="Z22" s="24"/>
    </row>
    <row r="23" spans="2:26" x14ac:dyDescent="0.2">
      <c r="B23" s="10" t="s">
        <v>1311</v>
      </c>
      <c r="C23" s="10"/>
      <c r="D23" s="10"/>
      <c r="E23" s="10"/>
      <c r="F23" s="10"/>
      <c r="G23" s="10" t="s">
        <v>1033</v>
      </c>
      <c r="H23" s="10" t="s">
        <v>21</v>
      </c>
      <c r="I23" s="8" t="s">
        <v>850</v>
      </c>
      <c r="J23" s="23" t="str">
        <f t="shared" si="0"/>
        <v/>
      </c>
      <c r="K23" s="23" t="str">
        <f t="shared" si="1"/>
        <v/>
      </c>
      <c r="L23" s="24"/>
      <c r="M23" s="24"/>
      <c r="N23" s="24"/>
      <c r="O23" s="23" t="str">
        <f t="shared" si="2"/>
        <v/>
      </c>
      <c r="P23" s="23" t="str">
        <f t="shared" si="3"/>
        <v/>
      </c>
      <c r="Q23" s="24"/>
      <c r="R23" s="24"/>
      <c r="S23" s="23" t="str">
        <f t="shared" si="4"/>
        <v/>
      </c>
      <c r="T23" s="24"/>
      <c r="U23" s="24"/>
      <c r="V23" s="24"/>
      <c r="W23" s="24"/>
      <c r="X23" s="24"/>
      <c r="Y23" s="24"/>
      <c r="Z23" s="24"/>
    </row>
    <row r="24" spans="2:26" x14ac:dyDescent="0.2">
      <c r="B24" s="15" t="s">
        <v>828</v>
      </c>
      <c r="C24" s="10"/>
      <c r="D24" s="10"/>
      <c r="E24" s="10"/>
      <c r="F24" s="10" t="s">
        <v>1030</v>
      </c>
      <c r="G24" s="10" t="s">
        <v>486</v>
      </c>
      <c r="H24" s="10" t="s">
        <v>21</v>
      </c>
      <c r="I24" s="8" t="s">
        <v>976</v>
      </c>
      <c r="J24" s="23" t="str">
        <f t="shared" si="0"/>
        <v/>
      </c>
      <c r="K24" s="23" t="str">
        <f t="shared" si="1"/>
        <v/>
      </c>
      <c r="L24" s="24"/>
      <c r="M24" s="24"/>
      <c r="N24" s="24"/>
      <c r="O24" s="23" t="str">
        <f t="shared" si="2"/>
        <v/>
      </c>
      <c r="P24" s="23" t="str">
        <f t="shared" si="3"/>
        <v/>
      </c>
      <c r="Q24" s="24"/>
      <c r="R24" s="24"/>
      <c r="S24" s="23" t="str">
        <f t="shared" si="4"/>
        <v/>
      </c>
      <c r="T24" s="24"/>
      <c r="U24" s="24"/>
      <c r="V24" s="24"/>
      <c r="W24" s="24"/>
      <c r="X24" s="24"/>
      <c r="Y24" s="24"/>
      <c r="Z24" s="24"/>
    </row>
    <row r="25" spans="2:26" x14ac:dyDescent="0.2">
      <c r="B25" s="16" t="s">
        <v>1301</v>
      </c>
      <c r="C25" s="10"/>
      <c r="D25" s="10"/>
      <c r="E25" s="10" t="s">
        <v>1030</v>
      </c>
      <c r="F25" s="10" t="s">
        <v>486</v>
      </c>
      <c r="G25" s="10" t="s">
        <v>816</v>
      </c>
      <c r="H25" s="10" t="s">
        <v>21</v>
      </c>
      <c r="I25" s="8" t="s">
        <v>978</v>
      </c>
      <c r="J25" s="23" t="str">
        <f t="shared" si="0"/>
        <v/>
      </c>
      <c r="K25" s="23" t="str">
        <f t="shared" si="1"/>
        <v/>
      </c>
      <c r="L25" s="24"/>
      <c r="M25" s="24"/>
      <c r="N25" s="24"/>
      <c r="O25" s="23" t="str">
        <f t="shared" si="2"/>
        <v/>
      </c>
      <c r="P25" s="23" t="str">
        <f t="shared" si="3"/>
        <v/>
      </c>
      <c r="Q25" s="24"/>
      <c r="R25" s="24"/>
      <c r="S25" s="23" t="str">
        <f t="shared" si="4"/>
        <v/>
      </c>
      <c r="T25" s="24"/>
      <c r="U25" s="24"/>
      <c r="V25" s="24"/>
      <c r="W25" s="24"/>
      <c r="X25" s="24"/>
      <c r="Y25" s="24"/>
      <c r="Z25" s="24"/>
    </row>
    <row r="26" spans="2:26" x14ac:dyDescent="0.2">
      <c r="B26" s="15" t="s">
        <v>1302</v>
      </c>
      <c r="C26" s="10"/>
      <c r="D26" s="10"/>
      <c r="E26" s="10" t="s">
        <v>1030</v>
      </c>
      <c r="F26" s="10" t="s">
        <v>483</v>
      </c>
      <c r="G26" s="10" t="s">
        <v>509</v>
      </c>
      <c r="H26" s="10" t="s">
        <v>21</v>
      </c>
      <c r="I26" s="8" t="s">
        <v>981</v>
      </c>
      <c r="J26" s="23" t="str">
        <f t="shared" si="0"/>
        <v/>
      </c>
      <c r="K26" s="23" t="str">
        <f t="shared" si="1"/>
        <v/>
      </c>
      <c r="L26" s="24"/>
      <c r="M26" s="24"/>
      <c r="N26" s="24"/>
      <c r="O26" s="23" t="str">
        <f t="shared" si="2"/>
        <v/>
      </c>
      <c r="P26" s="23" t="str">
        <f t="shared" si="3"/>
        <v/>
      </c>
      <c r="Q26" s="24"/>
      <c r="R26" s="24"/>
      <c r="S26" s="23" t="str">
        <f t="shared" si="4"/>
        <v/>
      </c>
      <c r="T26" s="24"/>
      <c r="U26" s="24"/>
      <c r="V26" s="24"/>
      <c r="W26" s="24"/>
      <c r="X26" s="24"/>
      <c r="Y26" s="24"/>
      <c r="Z26" s="24"/>
    </row>
    <row r="27" spans="2:26" x14ac:dyDescent="0.2">
      <c r="B27" s="16" t="s">
        <v>1303</v>
      </c>
      <c r="C27" s="10"/>
      <c r="D27" s="10" t="s">
        <v>1030</v>
      </c>
      <c r="E27" s="10" t="s">
        <v>483</v>
      </c>
      <c r="F27" s="10" t="s">
        <v>509</v>
      </c>
      <c r="G27" s="10" t="s">
        <v>824</v>
      </c>
      <c r="H27" s="10" t="s">
        <v>21</v>
      </c>
      <c r="I27" s="8" t="s">
        <v>983</v>
      </c>
      <c r="J27" s="23" t="str">
        <f t="shared" si="0"/>
        <v/>
      </c>
      <c r="K27" s="23" t="str">
        <f t="shared" si="1"/>
        <v/>
      </c>
      <c r="L27" s="24"/>
      <c r="M27" s="24"/>
      <c r="N27" s="24"/>
      <c r="O27" s="23" t="str">
        <f t="shared" si="2"/>
        <v/>
      </c>
      <c r="P27" s="23" t="str">
        <f t="shared" si="3"/>
        <v/>
      </c>
      <c r="Q27" s="24"/>
      <c r="R27" s="24"/>
      <c r="S27" s="23" t="str">
        <f t="shared" si="4"/>
        <v/>
      </c>
      <c r="T27" s="24"/>
      <c r="U27" s="24"/>
      <c r="V27" s="24"/>
      <c r="W27" s="24"/>
      <c r="X27" s="24"/>
      <c r="Y27" s="24"/>
      <c r="Z27" s="24"/>
    </row>
    <row r="28" spans="2:26" x14ac:dyDescent="0.2">
      <c r="B28" s="15" t="s">
        <v>1304</v>
      </c>
      <c r="C28" s="10"/>
      <c r="D28" s="10"/>
      <c r="E28" s="10" t="s">
        <v>1030</v>
      </c>
      <c r="F28" s="10" t="s">
        <v>483</v>
      </c>
      <c r="G28" s="10" t="s">
        <v>827</v>
      </c>
      <c r="H28" s="10" t="s">
        <v>21</v>
      </c>
      <c r="I28" s="8" t="s">
        <v>1098</v>
      </c>
      <c r="J28" s="23" t="str">
        <f t="shared" si="0"/>
        <v/>
      </c>
      <c r="K28" s="23" t="str">
        <f t="shared" si="1"/>
        <v/>
      </c>
      <c r="L28" s="24"/>
      <c r="M28" s="24"/>
      <c r="N28" s="24"/>
      <c r="O28" s="23" t="str">
        <f t="shared" si="2"/>
        <v/>
      </c>
      <c r="P28" s="23" t="str">
        <f t="shared" si="3"/>
        <v/>
      </c>
      <c r="Q28" s="24"/>
      <c r="R28" s="24"/>
      <c r="S28" s="23" t="str">
        <f t="shared" si="4"/>
        <v/>
      </c>
      <c r="T28" s="24"/>
      <c r="U28" s="24"/>
      <c r="V28" s="24"/>
      <c r="W28" s="24"/>
      <c r="X28" s="24"/>
      <c r="Y28" s="24"/>
      <c r="Z28" s="24"/>
    </row>
    <row r="29" spans="2:26" x14ac:dyDescent="0.2">
      <c r="B29" s="16" t="s">
        <v>1305</v>
      </c>
      <c r="C29" s="10"/>
      <c r="D29" s="10" t="s">
        <v>1030</v>
      </c>
      <c r="E29" s="10" t="s">
        <v>483</v>
      </c>
      <c r="F29" s="10" t="s">
        <v>827</v>
      </c>
      <c r="G29" s="10" t="s">
        <v>824</v>
      </c>
      <c r="H29" s="10" t="s">
        <v>21</v>
      </c>
      <c r="I29" s="8" t="s">
        <v>1103</v>
      </c>
      <c r="J29" s="23" t="str">
        <f t="shared" si="0"/>
        <v/>
      </c>
      <c r="K29" s="23" t="str">
        <f t="shared" si="1"/>
        <v/>
      </c>
      <c r="L29" s="24"/>
      <c r="M29" s="24"/>
      <c r="N29" s="24"/>
      <c r="O29" s="23" t="str">
        <f t="shared" si="2"/>
        <v/>
      </c>
      <c r="P29" s="23" t="str">
        <f t="shared" si="3"/>
        <v/>
      </c>
      <c r="Q29" s="24"/>
      <c r="R29" s="24"/>
      <c r="S29" s="23" t="str">
        <f t="shared" si="4"/>
        <v/>
      </c>
      <c r="T29" s="24"/>
      <c r="U29" s="24"/>
      <c r="V29" s="24"/>
      <c r="W29" s="24"/>
      <c r="X29" s="24"/>
      <c r="Y29" s="24"/>
      <c r="Z29" s="24"/>
    </row>
    <row r="30" spans="2:26" x14ac:dyDescent="0.2">
      <c r="B30" s="10" t="s">
        <v>1306</v>
      </c>
      <c r="C30" s="10"/>
      <c r="D30" s="10"/>
      <c r="E30" s="10"/>
      <c r="F30" s="10" t="s">
        <v>1099</v>
      </c>
      <c r="G30" s="10" t="s">
        <v>1307</v>
      </c>
      <c r="H30" s="10" t="s">
        <v>21</v>
      </c>
      <c r="I30" s="8" t="s">
        <v>1096</v>
      </c>
      <c r="J30" s="23" t="str">
        <f t="shared" ref="J30:J43" si="5">IF(O30&lt;&gt;0,O30,"")</f>
        <v/>
      </c>
      <c r="K30" s="23" t="str">
        <f t="shared" ref="K30:K43" si="6">IF(P30&lt;&gt;0,P30,"")</f>
        <v/>
      </c>
      <c r="L30" s="25" t="s">
        <v>1733</v>
      </c>
      <c r="M30" s="25" t="s">
        <v>1733</v>
      </c>
      <c r="N30" s="25" t="s">
        <v>1733</v>
      </c>
      <c r="O30" s="23" t="str">
        <f t="shared" si="2"/>
        <v/>
      </c>
      <c r="P30" s="23" t="str">
        <f t="shared" si="3"/>
        <v/>
      </c>
      <c r="Q30" s="24"/>
      <c r="R30" s="24"/>
      <c r="S30" s="23" t="str">
        <f t="shared" si="4"/>
        <v/>
      </c>
      <c r="T30" s="24"/>
      <c r="U30" s="24"/>
      <c r="V30" s="24"/>
      <c r="W30" s="24"/>
      <c r="X30" s="24"/>
      <c r="Y30" s="24"/>
      <c r="Z30" s="24"/>
    </row>
    <row r="31" spans="2:26" x14ac:dyDescent="0.2">
      <c r="B31" s="15" t="s">
        <v>828</v>
      </c>
      <c r="C31" s="10"/>
      <c r="D31" s="10"/>
      <c r="E31" s="10" t="s">
        <v>1099</v>
      </c>
      <c r="F31" s="10" t="s">
        <v>486</v>
      </c>
      <c r="G31" s="10" t="s">
        <v>1307</v>
      </c>
      <c r="H31" s="10" t="s">
        <v>21</v>
      </c>
      <c r="I31" s="8" t="s">
        <v>1116</v>
      </c>
      <c r="J31" s="23" t="str">
        <f t="shared" si="5"/>
        <v/>
      </c>
      <c r="K31" s="23" t="str">
        <f t="shared" si="6"/>
        <v/>
      </c>
      <c r="L31" s="25" t="s">
        <v>1733</v>
      </c>
      <c r="M31" s="25" t="s">
        <v>1733</v>
      </c>
      <c r="N31" s="25" t="s">
        <v>1733</v>
      </c>
      <c r="O31" s="23" t="str">
        <f t="shared" si="2"/>
        <v/>
      </c>
      <c r="P31" s="23" t="str">
        <f t="shared" si="3"/>
        <v/>
      </c>
      <c r="Q31" s="24"/>
      <c r="R31" s="24"/>
      <c r="S31" s="23" t="str">
        <f t="shared" si="4"/>
        <v/>
      </c>
      <c r="T31" s="24"/>
      <c r="U31" s="24"/>
      <c r="V31" s="24"/>
      <c r="W31" s="24"/>
      <c r="X31" s="24"/>
      <c r="Y31" s="24"/>
      <c r="Z31" s="24"/>
    </row>
    <row r="32" spans="2:26" x14ac:dyDescent="0.2">
      <c r="B32" s="16" t="s">
        <v>1301</v>
      </c>
      <c r="C32" s="10"/>
      <c r="D32" s="10" t="s">
        <v>1099</v>
      </c>
      <c r="E32" s="10" t="s">
        <v>486</v>
      </c>
      <c r="F32" s="10" t="s">
        <v>1307</v>
      </c>
      <c r="G32" s="10" t="s">
        <v>816</v>
      </c>
      <c r="H32" s="10" t="s">
        <v>21</v>
      </c>
      <c r="I32" s="8" t="s">
        <v>1117</v>
      </c>
      <c r="J32" s="23" t="str">
        <f t="shared" si="5"/>
        <v/>
      </c>
      <c r="K32" s="23" t="str">
        <f t="shared" si="6"/>
        <v/>
      </c>
      <c r="L32" s="25" t="s">
        <v>1733</v>
      </c>
      <c r="M32" s="25" t="s">
        <v>1733</v>
      </c>
      <c r="N32" s="25" t="s">
        <v>1733</v>
      </c>
      <c r="O32" s="23" t="str">
        <f t="shared" si="2"/>
        <v/>
      </c>
      <c r="P32" s="23" t="str">
        <f t="shared" si="3"/>
        <v/>
      </c>
      <c r="Q32" s="24"/>
      <c r="R32" s="24"/>
      <c r="S32" s="23" t="str">
        <f t="shared" si="4"/>
        <v/>
      </c>
      <c r="T32" s="24"/>
      <c r="U32" s="24"/>
      <c r="V32" s="24"/>
      <c r="W32" s="24"/>
      <c r="X32" s="24"/>
      <c r="Y32" s="24"/>
      <c r="Z32" s="24"/>
    </row>
    <row r="33" spans="2:26" x14ac:dyDescent="0.2">
      <c r="B33" s="15" t="s">
        <v>1302</v>
      </c>
      <c r="C33" s="10"/>
      <c r="D33" s="10" t="s">
        <v>1099</v>
      </c>
      <c r="E33" s="10" t="s">
        <v>483</v>
      </c>
      <c r="F33" s="10" t="s">
        <v>509</v>
      </c>
      <c r="G33" s="10" t="s">
        <v>1307</v>
      </c>
      <c r="H33" s="10" t="s">
        <v>21</v>
      </c>
      <c r="I33" s="8" t="s">
        <v>1118</v>
      </c>
      <c r="J33" s="23" t="str">
        <f t="shared" si="5"/>
        <v/>
      </c>
      <c r="K33" s="23" t="str">
        <f t="shared" si="6"/>
        <v/>
      </c>
      <c r="L33" s="25" t="s">
        <v>1733</v>
      </c>
      <c r="M33" s="25" t="s">
        <v>1733</v>
      </c>
      <c r="N33" s="25" t="s">
        <v>1733</v>
      </c>
      <c r="O33" s="23" t="str">
        <f t="shared" si="2"/>
        <v/>
      </c>
      <c r="P33" s="23" t="str">
        <f t="shared" si="3"/>
        <v/>
      </c>
      <c r="Q33" s="24"/>
      <c r="R33" s="24"/>
      <c r="S33" s="23" t="str">
        <f t="shared" si="4"/>
        <v/>
      </c>
      <c r="T33" s="24"/>
      <c r="U33" s="24"/>
      <c r="V33" s="24"/>
      <c r="W33" s="24"/>
      <c r="X33" s="24"/>
      <c r="Y33" s="24"/>
      <c r="Z33" s="24"/>
    </row>
    <row r="34" spans="2:26" x14ac:dyDescent="0.2">
      <c r="B34" s="16" t="s">
        <v>1303</v>
      </c>
      <c r="C34" s="10" t="s">
        <v>1099</v>
      </c>
      <c r="D34" s="10" t="s">
        <v>483</v>
      </c>
      <c r="E34" s="10" t="s">
        <v>509</v>
      </c>
      <c r="F34" s="10" t="s">
        <v>1307</v>
      </c>
      <c r="G34" s="10" t="s">
        <v>824</v>
      </c>
      <c r="H34" s="10" t="s">
        <v>21</v>
      </c>
      <c r="I34" s="8" t="s">
        <v>1119</v>
      </c>
      <c r="J34" s="23" t="str">
        <f t="shared" si="5"/>
        <v/>
      </c>
      <c r="K34" s="23" t="str">
        <f t="shared" si="6"/>
        <v/>
      </c>
      <c r="L34" s="25" t="s">
        <v>1733</v>
      </c>
      <c r="M34" s="25" t="s">
        <v>1733</v>
      </c>
      <c r="N34" s="25" t="s">
        <v>1733</v>
      </c>
      <c r="O34" s="23" t="str">
        <f t="shared" si="2"/>
        <v/>
      </c>
      <c r="P34" s="23" t="str">
        <f t="shared" si="3"/>
        <v/>
      </c>
      <c r="Q34" s="24"/>
      <c r="R34" s="24"/>
      <c r="S34" s="23" t="str">
        <f t="shared" si="4"/>
        <v/>
      </c>
      <c r="T34" s="24"/>
      <c r="U34" s="24"/>
      <c r="V34" s="24"/>
      <c r="W34" s="24"/>
      <c r="X34" s="24"/>
      <c r="Y34" s="24"/>
      <c r="Z34" s="24"/>
    </row>
    <row r="35" spans="2:26" x14ac:dyDescent="0.2">
      <c r="B35" s="15" t="s">
        <v>1304</v>
      </c>
      <c r="C35" s="10"/>
      <c r="D35" s="10" t="s">
        <v>1099</v>
      </c>
      <c r="E35" s="10" t="s">
        <v>483</v>
      </c>
      <c r="F35" s="10" t="s">
        <v>827</v>
      </c>
      <c r="G35" s="10" t="s">
        <v>1307</v>
      </c>
      <c r="H35" s="10" t="s">
        <v>21</v>
      </c>
      <c r="I35" s="8" t="s">
        <v>1120</v>
      </c>
      <c r="J35" s="23" t="str">
        <f t="shared" si="5"/>
        <v/>
      </c>
      <c r="K35" s="23" t="str">
        <f t="shared" si="6"/>
        <v/>
      </c>
      <c r="L35" s="25" t="s">
        <v>1733</v>
      </c>
      <c r="M35" s="25" t="s">
        <v>1733</v>
      </c>
      <c r="N35" s="25" t="s">
        <v>1733</v>
      </c>
      <c r="O35" s="23" t="str">
        <f t="shared" si="2"/>
        <v/>
      </c>
      <c r="P35" s="23" t="str">
        <f t="shared" si="3"/>
        <v/>
      </c>
      <c r="Q35" s="24"/>
      <c r="R35" s="24"/>
      <c r="S35" s="23" t="str">
        <f t="shared" si="4"/>
        <v/>
      </c>
      <c r="T35" s="24"/>
      <c r="U35" s="24"/>
      <c r="V35" s="24"/>
      <c r="W35" s="24"/>
      <c r="X35" s="24"/>
      <c r="Y35" s="24"/>
      <c r="Z35" s="24"/>
    </row>
    <row r="36" spans="2:26" x14ac:dyDescent="0.2">
      <c r="B36" s="16" t="s">
        <v>1305</v>
      </c>
      <c r="C36" s="10" t="s">
        <v>1099</v>
      </c>
      <c r="D36" s="10" t="s">
        <v>483</v>
      </c>
      <c r="E36" s="10" t="s">
        <v>827</v>
      </c>
      <c r="F36" s="10" t="s">
        <v>1307</v>
      </c>
      <c r="G36" s="10" t="s">
        <v>824</v>
      </c>
      <c r="H36" s="10" t="s">
        <v>21</v>
      </c>
      <c r="I36" s="8" t="s">
        <v>1121</v>
      </c>
      <c r="J36" s="23" t="str">
        <f t="shared" si="5"/>
        <v/>
      </c>
      <c r="K36" s="23" t="str">
        <f t="shared" si="6"/>
        <v/>
      </c>
      <c r="L36" s="25" t="s">
        <v>1733</v>
      </c>
      <c r="M36" s="25" t="s">
        <v>1733</v>
      </c>
      <c r="N36" s="25" t="s">
        <v>1733</v>
      </c>
      <c r="O36" s="23" t="str">
        <f t="shared" si="2"/>
        <v/>
      </c>
      <c r="P36" s="23" t="str">
        <f t="shared" si="3"/>
        <v/>
      </c>
      <c r="Q36" s="24"/>
      <c r="R36" s="24"/>
      <c r="S36" s="23" t="str">
        <f t="shared" si="4"/>
        <v/>
      </c>
      <c r="T36" s="24"/>
      <c r="U36" s="24"/>
      <c r="V36" s="24"/>
      <c r="W36" s="24"/>
      <c r="X36" s="24"/>
      <c r="Y36" s="24"/>
      <c r="Z36" s="24"/>
    </row>
    <row r="37" spans="2:26" x14ac:dyDescent="0.2">
      <c r="B37" s="10" t="s">
        <v>1308</v>
      </c>
      <c r="C37" s="10"/>
      <c r="D37" s="10"/>
      <c r="E37" s="10"/>
      <c r="F37" s="10" t="s">
        <v>1099</v>
      </c>
      <c r="G37" s="10" t="s">
        <v>1309</v>
      </c>
      <c r="H37" s="10" t="s">
        <v>21</v>
      </c>
      <c r="I37" s="8" t="s">
        <v>1122</v>
      </c>
      <c r="J37" s="23" t="str">
        <f t="shared" si="5"/>
        <v/>
      </c>
      <c r="K37" s="23" t="str">
        <f t="shared" si="6"/>
        <v/>
      </c>
      <c r="L37" s="25" t="s">
        <v>1733</v>
      </c>
      <c r="M37" s="25" t="s">
        <v>1733</v>
      </c>
      <c r="N37" s="25" t="s">
        <v>1733</v>
      </c>
      <c r="O37" s="23" t="str">
        <f t="shared" si="2"/>
        <v/>
      </c>
      <c r="P37" s="23" t="str">
        <f t="shared" si="3"/>
        <v/>
      </c>
      <c r="Q37" s="24"/>
      <c r="R37" s="24"/>
      <c r="S37" s="23" t="str">
        <f t="shared" si="4"/>
        <v/>
      </c>
      <c r="T37" s="24"/>
      <c r="U37" s="24"/>
      <c r="V37" s="24"/>
      <c r="W37" s="24"/>
      <c r="X37" s="24"/>
      <c r="Y37" s="24"/>
      <c r="Z37" s="24"/>
    </row>
    <row r="38" spans="2:26" x14ac:dyDescent="0.2">
      <c r="B38" s="15" t="s">
        <v>828</v>
      </c>
      <c r="C38" s="10"/>
      <c r="D38" s="10"/>
      <c r="E38" s="10" t="s">
        <v>1099</v>
      </c>
      <c r="F38" s="10" t="s">
        <v>486</v>
      </c>
      <c r="G38" s="10" t="s">
        <v>1309</v>
      </c>
      <c r="H38" s="10" t="s">
        <v>21</v>
      </c>
      <c r="I38" s="8" t="s">
        <v>1123</v>
      </c>
      <c r="J38" s="23" t="str">
        <f t="shared" si="5"/>
        <v/>
      </c>
      <c r="K38" s="23" t="str">
        <f t="shared" si="6"/>
        <v/>
      </c>
      <c r="L38" s="25" t="s">
        <v>1733</v>
      </c>
      <c r="M38" s="25" t="s">
        <v>1733</v>
      </c>
      <c r="N38" s="25" t="s">
        <v>1733</v>
      </c>
      <c r="O38" s="23" t="str">
        <f t="shared" si="2"/>
        <v/>
      </c>
      <c r="P38" s="23" t="str">
        <f t="shared" si="3"/>
        <v/>
      </c>
      <c r="Q38" s="24"/>
      <c r="R38" s="24"/>
      <c r="S38" s="23" t="str">
        <f t="shared" si="4"/>
        <v/>
      </c>
      <c r="T38" s="24"/>
      <c r="U38" s="24"/>
      <c r="V38" s="24"/>
      <c r="W38" s="24"/>
      <c r="X38" s="24"/>
      <c r="Y38" s="24"/>
      <c r="Z38" s="24"/>
    </row>
    <row r="39" spans="2:26" x14ac:dyDescent="0.2">
      <c r="B39" s="16" t="s">
        <v>1301</v>
      </c>
      <c r="C39" s="10"/>
      <c r="D39" s="10" t="s">
        <v>1099</v>
      </c>
      <c r="E39" s="10" t="s">
        <v>486</v>
      </c>
      <c r="F39" s="10" t="s">
        <v>1309</v>
      </c>
      <c r="G39" s="10" t="s">
        <v>816</v>
      </c>
      <c r="H39" s="10" t="s">
        <v>21</v>
      </c>
      <c r="I39" s="8" t="s">
        <v>1124</v>
      </c>
      <c r="J39" s="23" t="str">
        <f t="shared" si="5"/>
        <v/>
      </c>
      <c r="K39" s="23" t="str">
        <f t="shared" si="6"/>
        <v/>
      </c>
      <c r="L39" s="25" t="s">
        <v>1733</v>
      </c>
      <c r="M39" s="25" t="s">
        <v>1733</v>
      </c>
      <c r="N39" s="25" t="s">
        <v>1733</v>
      </c>
      <c r="O39" s="23" t="str">
        <f t="shared" si="2"/>
        <v/>
      </c>
      <c r="P39" s="23" t="str">
        <f t="shared" si="3"/>
        <v/>
      </c>
      <c r="Q39" s="24"/>
      <c r="R39" s="24"/>
      <c r="S39" s="23" t="str">
        <f t="shared" si="4"/>
        <v/>
      </c>
      <c r="T39" s="24"/>
      <c r="U39" s="24"/>
      <c r="V39" s="24"/>
      <c r="W39" s="24"/>
      <c r="X39" s="24"/>
      <c r="Y39" s="24"/>
      <c r="Z39" s="24"/>
    </row>
    <row r="40" spans="2:26" x14ac:dyDescent="0.2">
      <c r="B40" s="15" t="s">
        <v>1302</v>
      </c>
      <c r="C40" s="10"/>
      <c r="D40" s="10" t="s">
        <v>1099</v>
      </c>
      <c r="E40" s="10" t="s">
        <v>483</v>
      </c>
      <c r="F40" s="10" t="s">
        <v>509</v>
      </c>
      <c r="G40" s="10" t="s">
        <v>1309</v>
      </c>
      <c r="H40" s="10" t="s">
        <v>21</v>
      </c>
      <c r="I40" s="8" t="s">
        <v>1125</v>
      </c>
      <c r="J40" s="23" t="str">
        <f t="shared" si="5"/>
        <v/>
      </c>
      <c r="K40" s="23" t="str">
        <f t="shared" si="6"/>
        <v/>
      </c>
      <c r="L40" s="25" t="s">
        <v>1733</v>
      </c>
      <c r="M40" s="25" t="s">
        <v>1733</v>
      </c>
      <c r="N40" s="25" t="s">
        <v>1733</v>
      </c>
      <c r="O40" s="23" t="str">
        <f t="shared" si="2"/>
        <v/>
      </c>
      <c r="P40" s="23" t="str">
        <f t="shared" si="3"/>
        <v/>
      </c>
      <c r="Q40" s="24"/>
      <c r="R40" s="24"/>
      <c r="S40" s="23" t="str">
        <f t="shared" si="4"/>
        <v/>
      </c>
      <c r="T40" s="24"/>
      <c r="U40" s="24"/>
      <c r="V40" s="24"/>
      <c r="W40" s="24"/>
      <c r="X40" s="24"/>
      <c r="Y40" s="24"/>
      <c r="Z40" s="24"/>
    </row>
    <row r="41" spans="2:26" x14ac:dyDescent="0.2">
      <c r="B41" s="16" t="s">
        <v>1303</v>
      </c>
      <c r="C41" s="10" t="s">
        <v>1099</v>
      </c>
      <c r="D41" s="10" t="s">
        <v>483</v>
      </c>
      <c r="E41" s="10" t="s">
        <v>509</v>
      </c>
      <c r="F41" s="10" t="s">
        <v>1309</v>
      </c>
      <c r="G41" s="10" t="s">
        <v>824</v>
      </c>
      <c r="H41" s="10" t="s">
        <v>21</v>
      </c>
      <c r="I41" s="8" t="s">
        <v>1126</v>
      </c>
      <c r="J41" s="23" t="str">
        <f t="shared" si="5"/>
        <v/>
      </c>
      <c r="K41" s="23" t="str">
        <f t="shared" si="6"/>
        <v/>
      </c>
      <c r="L41" s="25" t="s">
        <v>1733</v>
      </c>
      <c r="M41" s="25" t="s">
        <v>1733</v>
      </c>
      <c r="N41" s="25" t="s">
        <v>1733</v>
      </c>
      <c r="O41" s="23" t="str">
        <f t="shared" si="2"/>
        <v/>
      </c>
      <c r="P41" s="23" t="str">
        <f t="shared" si="3"/>
        <v/>
      </c>
      <c r="Q41" s="24"/>
      <c r="R41" s="24"/>
      <c r="S41" s="23" t="str">
        <f t="shared" si="4"/>
        <v/>
      </c>
      <c r="T41" s="24"/>
      <c r="U41" s="24"/>
      <c r="V41" s="24"/>
      <c r="W41" s="24"/>
      <c r="X41" s="24"/>
      <c r="Y41" s="24"/>
      <c r="Z41" s="24"/>
    </row>
    <row r="42" spans="2:26" x14ac:dyDescent="0.2">
      <c r="B42" s="15" t="s">
        <v>1304</v>
      </c>
      <c r="C42" s="10"/>
      <c r="D42" s="10" t="s">
        <v>1099</v>
      </c>
      <c r="E42" s="10" t="s">
        <v>483</v>
      </c>
      <c r="F42" s="10" t="s">
        <v>827</v>
      </c>
      <c r="G42" s="10" t="s">
        <v>1309</v>
      </c>
      <c r="H42" s="10" t="s">
        <v>21</v>
      </c>
      <c r="I42" s="8" t="s">
        <v>1127</v>
      </c>
      <c r="J42" s="23" t="str">
        <f t="shared" si="5"/>
        <v/>
      </c>
      <c r="K42" s="23" t="str">
        <f t="shared" si="6"/>
        <v/>
      </c>
      <c r="L42" s="25" t="s">
        <v>1733</v>
      </c>
      <c r="M42" s="25" t="s">
        <v>1733</v>
      </c>
      <c r="N42" s="25" t="s">
        <v>1733</v>
      </c>
      <c r="O42" s="23" t="str">
        <f t="shared" si="2"/>
        <v/>
      </c>
      <c r="P42" s="23" t="str">
        <f t="shared" si="3"/>
        <v/>
      </c>
      <c r="Q42" s="24"/>
      <c r="R42" s="24"/>
      <c r="S42" s="23" t="str">
        <f t="shared" si="4"/>
        <v/>
      </c>
      <c r="T42" s="24"/>
      <c r="U42" s="24"/>
      <c r="V42" s="24"/>
      <c r="W42" s="24"/>
      <c r="X42" s="24"/>
      <c r="Y42" s="24"/>
      <c r="Z42" s="24"/>
    </row>
    <row r="43" spans="2:26" x14ac:dyDescent="0.2">
      <c r="B43" s="16" t="s">
        <v>1305</v>
      </c>
      <c r="C43" s="10" t="s">
        <v>1099</v>
      </c>
      <c r="D43" s="10" t="s">
        <v>483</v>
      </c>
      <c r="E43" s="10" t="s">
        <v>827</v>
      </c>
      <c r="F43" s="10" t="s">
        <v>1309</v>
      </c>
      <c r="G43" s="10" t="s">
        <v>824</v>
      </c>
      <c r="H43" s="10" t="s">
        <v>21</v>
      </c>
      <c r="I43" s="8" t="s">
        <v>1128</v>
      </c>
      <c r="J43" s="23" t="str">
        <f t="shared" si="5"/>
        <v/>
      </c>
      <c r="K43" s="23" t="str">
        <f t="shared" si="6"/>
        <v/>
      </c>
      <c r="L43" s="25" t="s">
        <v>1733</v>
      </c>
      <c r="M43" s="25" t="s">
        <v>1733</v>
      </c>
      <c r="N43" s="25" t="s">
        <v>1733</v>
      </c>
      <c r="O43" s="23" t="str">
        <f t="shared" si="2"/>
        <v/>
      </c>
      <c r="P43" s="23" t="str">
        <f t="shared" si="3"/>
        <v/>
      </c>
      <c r="Q43" s="24"/>
      <c r="R43" s="24"/>
      <c r="S43" s="23" t="str">
        <f t="shared" si="4"/>
        <v/>
      </c>
      <c r="T43" s="24"/>
      <c r="U43" s="24"/>
      <c r="V43" s="24"/>
      <c r="W43" s="24"/>
      <c r="X43" s="24"/>
      <c r="Y43" s="24"/>
      <c r="Z43" s="24"/>
    </row>
    <row r="44" spans="2:26" x14ac:dyDescent="0.2">
      <c r="B44" s="10" t="s">
        <v>1312</v>
      </c>
      <c r="C44" s="10"/>
      <c r="D44" s="10"/>
      <c r="E44" s="10"/>
      <c r="F44" s="10" t="s">
        <v>1099</v>
      </c>
      <c r="G44" s="10" t="s">
        <v>1313</v>
      </c>
      <c r="H44" s="10" t="s">
        <v>21</v>
      </c>
      <c r="I44" s="8" t="s">
        <v>1129</v>
      </c>
      <c r="J44" s="23" t="str">
        <f t="shared" ref="J44:J56" si="7">IF(SUM(L44,O44)&lt;&gt;0,SUM(L44,O44),"")</f>
        <v/>
      </c>
      <c r="K44" s="23" t="str">
        <f t="shared" ref="K44:K56" si="8">IF(SUM(N44,P44)&lt;&gt;0,SUM(N44,P44),"")</f>
        <v/>
      </c>
      <c r="L44" s="24"/>
      <c r="M44" s="24"/>
      <c r="N44" s="24"/>
      <c r="O44" s="23" t="str">
        <f t="shared" si="2"/>
        <v/>
      </c>
      <c r="P44" s="23" t="str">
        <f t="shared" si="3"/>
        <v/>
      </c>
      <c r="Q44" s="24"/>
      <c r="R44" s="24"/>
      <c r="S44" s="23" t="str">
        <f t="shared" si="4"/>
        <v/>
      </c>
      <c r="T44" s="24"/>
      <c r="U44" s="24"/>
      <c r="V44" s="24"/>
      <c r="W44" s="24"/>
      <c r="X44" s="24"/>
      <c r="Y44" s="24"/>
      <c r="Z44" s="24"/>
    </row>
    <row r="45" spans="2:26" x14ac:dyDescent="0.2">
      <c r="B45" s="15" t="s">
        <v>828</v>
      </c>
      <c r="C45" s="10"/>
      <c r="D45" s="10"/>
      <c r="E45" s="10" t="s">
        <v>1099</v>
      </c>
      <c r="F45" s="10" t="s">
        <v>486</v>
      </c>
      <c r="G45" s="10" t="s">
        <v>1313</v>
      </c>
      <c r="H45" s="10" t="s">
        <v>21</v>
      </c>
      <c r="I45" s="8" t="s">
        <v>1130</v>
      </c>
      <c r="J45" s="23" t="str">
        <f t="shared" si="7"/>
        <v/>
      </c>
      <c r="K45" s="23" t="str">
        <f t="shared" si="8"/>
        <v/>
      </c>
      <c r="L45" s="24"/>
      <c r="M45" s="24"/>
      <c r="N45" s="24"/>
      <c r="O45" s="23" t="str">
        <f t="shared" si="2"/>
        <v/>
      </c>
      <c r="P45" s="23" t="str">
        <f t="shared" si="3"/>
        <v/>
      </c>
      <c r="Q45" s="24"/>
      <c r="R45" s="24"/>
      <c r="S45" s="23" t="str">
        <f t="shared" si="4"/>
        <v/>
      </c>
      <c r="T45" s="24"/>
      <c r="U45" s="24"/>
      <c r="V45" s="24"/>
      <c r="W45" s="24"/>
      <c r="X45" s="24"/>
      <c r="Y45" s="24"/>
      <c r="Z45" s="24"/>
    </row>
    <row r="46" spans="2:26" x14ac:dyDescent="0.2">
      <c r="B46" s="15" t="s">
        <v>1302</v>
      </c>
      <c r="C46" s="10"/>
      <c r="D46" s="10" t="s">
        <v>1099</v>
      </c>
      <c r="E46" s="10" t="s">
        <v>483</v>
      </c>
      <c r="F46" s="10" t="s">
        <v>509</v>
      </c>
      <c r="G46" s="10" t="s">
        <v>1313</v>
      </c>
      <c r="H46" s="10" t="s">
        <v>21</v>
      </c>
      <c r="I46" s="8" t="s">
        <v>1144</v>
      </c>
      <c r="J46" s="23" t="str">
        <f t="shared" si="7"/>
        <v/>
      </c>
      <c r="K46" s="23" t="str">
        <f t="shared" si="8"/>
        <v/>
      </c>
      <c r="L46" s="24"/>
      <c r="M46" s="24"/>
      <c r="N46" s="24"/>
      <c r="O46" s="23" t="str">
        <f t="shared" si="2"/>
        <v/>
      </c>
      <c r="P46" s="23" t="str">
        <f t="shared" si="3"/>
        <v/>
      </c>
      <c r="Q46" s="24"/>
      <c r="R46" s="24"/>
      <c r="S46" s="23" t="str">
        <f t="shared" si="4"/>
        <v/>
      </c>
      <c r="T46" s="24"/>
      <c r="U46" s="24"/>
      <c r="V46" s="24"/>
      <c r="W46" s="24"/>
      <c r="X46" s="24"/>
      <c r="Y46" s="24"/>
      <c r="Z46" s="24"/>
    </row>
    <row r="47" spans="2:26" x14ac:dyDescent="0.2">
      <c r="B47" s="16" t="s">
        <v>1303</v>
      </c>
      <c r="C47" s="10" t="s">
        <v>1099</v>
      </c>
      <c r="D47" s="10" t="s">
        <v>483</v>
      </c>
      <c r="E47" s="10" t="s">
        <v>509</v>
      </c>
      <c r="F47" s="10" t="s">
        <v>1313</v>
      </c>
      <c r="G47" s="10" t="s">
        <v>824</v>
      </c>
      <c r="H47" s="10" t="s">
        <v>21</v>
      </c>
      <c r="I47" s="8" t="s">
        <v>1145</v>
      </c>
      <c r="J47" s="23" t="str">
        <f t="shared" si="7"/>
        <v/>
      </c>
      <c r="K47" s="23" t="str">
        <f t="shared" si="8"/>
        <v/>
      </c>
      <c r="L47" s="24"/>
      <c r="M47" s="24"/>
      <c r="N47" s="24"/>
      <c r="O47" s="23" t="str">
        <f t="shared" si="2"/>
        <v/>
      </c>
      <c r="P47" s="23" t="str">
        <f t="shared" si="3"/>
        <v/>
      </c>
      <c r="Q47" s="24"/>
      <c r="R47" s="24"/>
      <c r="S47" s="23" t="str">
        <f t="shared" si="4"/>
        <v/>
      </c>
      <c r="T47" s="24"/>
      <c r="U47" s="24"/>
      <c r="V47" s="24"/>
      <c r="W47" s="24"/>
      <c r="X47" s="24"/>
      <c r="Y47" s="24"/>
      <c r="Z47" s="24"/>
    </row>
    <row r="48" spans="2:26" x14ac:dyDescent="0.2">
      <c r="B48" s="15" t="s">
        <v>1304</v>
      </c>
      <c r="C48" s="10"/>
      <c r="D48" s="10" t="s">
        <v>1099</v>
      </c>
      <c r="E48" s="10" t="s">
        <v>483</v>
      </c>
      <c r="F48" s="10" t="s">
        <v>827</v>
      </c>
      <c r="G48" s="10" t="s">
        <v>1313</v>
      </c>
      <c r="H48" s="10" t="s">
        <v>21</v>
      </c>
      <c r="I48" s="8" t="s">
        <v>1147</v>
      </c>
      <c r="J48" s="23" t="str">
        <f t="shared" si="7"/>
        <v/>
      </c>
      <c r="K48" s="23" t="str">
        <f t="shared" si="8"/>
        <v/>
      </c>
      <c r="L48" s="24"/>
      <c r="M48" s="24"/>
      <c r="N48" s="24"/>
      <c r="O48" s="23" t="str">
        <f t="shared" si="2"/>
        <v/>
      </c>
      <c r="P48" s="23" t="str">
        <f t="shared" si="3"/>
        <v/>
      </c>
      <c r="Q48" s="24"/>
      <c r="R48" s="24"/>
      <c r="S48" s="23" t="str">
        <f t="shared" si="4"/>
        <v/>
      </c>
      <c r="T48" s="24"/>
      <c r="U48" s="24"/>
      <c r="V48" s="24"/>
      <c r="W48" s="24"/>
      <c r="X48" s="24"/>
      <c r="Y48" s="24"/>
      <c r="Z48" s="24"/>
    </row>
    <row r="49" spans="2:26" x14ac:dyDescent="0.2">
      <c r="B49" s="16" t="s">
        <v>1305</v>
      </c>
      <c r="C49" s="10" t="s">
        <v>1099</v>
      </c>
      <c r="D49" s="10" t="s">
        <v>483</v>
      </c>
      <c r="E49" s="10" t="s">
        <v>827</v>
      </c>
      <c r="F49" s="10" t="s">
        <v>1313</v>
      </c>
      <c r="G49" s="10" t="s">
        <v>824</v>
      </c>
      <c r="H49" s="10" t="s">
        <v>21</v>
      </c>
      <c r="I49" s="8" t="s">
        <v>1148</v>
      </c>
      <c r="J49" s="23" t="str">
        <f t="shared" si="7"/>
        <v/>
      </c>
      <c r="K49" s="23" t="str">
        <f t="shared" si="8"/>
        <v/>
      </c>
      <c r="L49" s="24"/>
      <c r="M49" s="24"/>
      <c r="N49" s="24"/>
      <c r="O49" s="23" t="str">
        <f t="shared" si="2"/>
        <v/>
      </c>
      <c r="P49" s="23" t="str">
        <f t="shared" si="3"/>
        <v/>
      </c>
      <c r="Q49" s="24"/>
      <c r="R49" s="24"/>
      <c r="S49" s="23" t="str">
        <f t="shared" si="4"/>
        <v/>
      </c>
      <c r="T49" s="24"/>
      <c r="U49" s="24"/>
      <c r="V49" s="24"/>
      <c r="W49" s="24"/>
      <c r="X49" s="24"/>
      <c r="Y49" s="24"/>
      <c r="Z49" s="24"/>
    </row>
    <row r="50" spans="2:26" x14ac:dyDescent="0.2">
      <c r="B50" s="10" t="s">
        <v>1314</v>
      </c>
      <c r="C50" s="10"/>
      <c r="D50" s="10"/>
      <c r="E50" s="10"/>
      <c r="F50" s="10" t="s">
        <v>1099</v>
      </c>
      <c r="G50" s="10" t="s">
        <v>1315</v>
      </c>
      <c r="H50" s="10" t="s">
        <v>21</v>
      </c>
      <c r="I50" s="8" t="s">
        <v>1316</v>
      </c>
      <c r="J50" s="23" t="str">
        <f t="shared" si="7"/>
        <v/>
      </c>
      <c r="K50" s="23" t="str">
        <f t="shared" si="8"/>
        <v/>
      </c>
      <c r="L50" s="24"/>
      <c r="M50" s="25" t="s">
        <v>1733</v>
      </c>
      <c r="N50" s="24"/>
      <c r="O50" s="23" t="str">
        <f t="shared" si="2"/>
        <v/>
      </c>
      <c r="P50" s="23" t="str">
        <f t="shared" si="3"/>
        <v/>
      </c>
      <c r="Q50" s="24"/>
      <c r="R50" s="24"/>
      <c r="S50" s="23" t="str">
        <f t="shared" si="4"/>
        <v/>
      </c>
      <c r="T50" s="24"/>
      <c r="U50" s="25" t="s">
        <v>1733</v>
      </c>
      <c r="V50" s="25" t="s">
        <v>1733</v>
      </c>
      <c r="W50" s="25" t="s">
        <v>1733</v>
      </c>
      <c r="X50" s="25" t="s">
        <v>1733</v>
      </c>
      <c r="Y50" s="25" t="s">
        <v>1733</v>
      </c>
      <c r="Z50" s="25" t="s">
        <v>1733</v>
      </c>
    </row>
    <row r="51" spans="2:26" x14ac:dyDescent="0.2">
      <c r="B51" s="15" t="s">
        <v>828</v>
      </c>
      <c r="C51" s="10"/>
      <c r="D51" s="10"/>
      <c r="E51" s="10" t="s">
        <v>1099</v>
      </c>
      <c r="F51" s="10" t="s">
        <v>486</v>
      </c>
      <c r="G51" s="10" t="s">
        <v>1315</v>
      </c>
      <c r="H51" s="10" t="s">
        <v>21</v>
      </c>
      <c r="I51" s="8" t="s">
        <v>1317</v>
      </c>
      <c r="J51" s="23" t="str">
        <f t="shared" si="7"/>
        <v/>
      </c>
      <c r="K51" s="23" t="str">
        <f t="shared" si="8"/>
        <v/>
      </c>
      <c r="L51" s="24"/>
      <c r="M51" s="25" t="s">
        <v>1733</v>
      </c>
      <c r="N51" s="24"/>
      <c r="O51" s="23" t="str">
        <f t="shared" si="2"/>
        <v/>
      </c>
      <c r="P51" s="23" t="str">
        <f t="shared" si="3"/>
        <v/>
      </c>
      <c r="Q51" s="24"/>
      <c r="R51" s="24"/>
      <c r="S51" s="23" t="str">
        <f t="shared" si="4"/>
        <v/>
      </c>
      <c r="T51" s="24"/>
      <c r="U51" s="25" t="s">
        <v>1733</v>
      </c>
      <c r="V51" s="25" t="s">
        <v>1733</v>
      </c>
      <c r="W51" s="25" t="s">
        <v>1733</v>
      </c>
      <c r="X51" s="25" t="s">
        <v>1733</v>
      </c>
      <c r="Y51" s="25" t="s">
        <v>1733</v>
      </c>
      <c r="Z51" s="25" t="s">
        <v>1733</v>
      </c>
    </row>
    <row r="52" spans="2:26" x14ac:dyDescent="0.2">
      <c r="B52" s="16" t="s">
        <v>1301</v>
      </c>
      <c r="C52" s="10"/>
      <c r="D52" s="10" t="s">
        <v>1099</v>
      </c>
      <c r="E52" s="10" t="s">
        <v>486</v>
      </c>
      <c r="F52" s="10" t="s">
        <v>1315</v>
      </c>
      <c r="G52" s="10" t="s">
        <v>816</v>
      </c>
      <c r="H52" s="10" t="s">
        <v>21</v>
      </c>
      <c r="I52" s="8" t="s">
        <v>1318</v>
      </c>
      <c r="J52" s="23" t="str">
        <f t="shared" si="7"/>
        <v/>
      </c>
      <c r="K52" s="23" t="str">
        <f t="shared" si="8"/>
        <v/>
      </c>
      <c r="L52" s="24"/>
      <c r="M52" s="25" t="s">
        <v>1733</v>
      </c>
      <c r="N52" s="24"/>
      <c r="O52" s="23" t="str">
        <f t="shared" si="2"/>
        <v/>
      </c>
      <c r="P52" s="23" t="str">
        <f t="shared" si="3"/>
        <v/>
      </c>
      <c r="Q52" s="24"/>
      <c r="R52" s="24"/>
      <c r="S52" s="23" t="str">
        <f t="shared" si="4"/>
        <v/>
      </c>
      <c r="T52" s="24"/>
      <c r="U52" s="25" t="s">
        <v>1733</v>
      </c>
      <c r="V52" s="25" t="s">
        <v>1733</v>
      </c>
      <c r="W52" s="25" t="s">
        <v>1733</v>
      </c>
      <c r="X52" s="25" t="s">
        <v>1733</v>
      </c>
      <c r="Y52" s="25" t="s">
        <v>1733</v>
      </c>
      <c r="Z52" s="25" t="s">
        <v>1733</v>
      </c>
    </row>
    <row r="53" spans="2:26" x14ac:dyDescent="0.2">
      <c r="B53" s="15" t="s">
        <v>1302</v>
      </c>
      <c r="C53" s="10"/>
      <c r="D53" s="10" t="s">
        <v>1099</v>
      </c>
      <c r="E53" s="10" t="s">
        <v>483</v>
      </c>
      <c r="F53" s="10" t="s">
        <v>509</v>
      </c>
      <c r="G53" s="10" t="s">
        <v>1315</v>
      </c>
      <c r="H53" s="10" t="s">
        <v>21</v>
      </c>
      <c r="I53" s="8" t="s">
        <v>1319</v>
      </c>
      <c r="J53" s="23" t="str">
        <f t="shared" si="7"/>
        <v/>
      </c>
      <c r="K53" s="23" t="str">
        <f t="shared" si="8"/>
        <v/>
      </c>
      <c r="L53" s="24"/>
      <c r="M53" s="25" t="s">
        <v>1733</v>
      </c>
      <c r="N53" s="24"/>
      <c r="O53" s="23" t="str">
        <f t="shared" si="2"/>
        <v/>
      </c>
      <c r="P53" s="23" t="str">
        <f t="shared" si="3"/>
        <v/>
      </c>
      <c r="Q53" s="24"/>
      <c r="R53" s="24"/>
      <c r="S53" s="23" t="str">
        <f t="shared" si="4"/>
        <v/>
      </c>
      <c r="T53" s="24"/>
      <c r="U53" s="25" t="s">
        <v>1733</v>
      </c>
      <c r="V53" s="25" t="s">
        <v>1733</v>
      </c>
      <c r="W53" s="25" t="s">
        <v>1733</v>
      </c>
      <c r="X53" s="25" t="s">
        <v>1733</v>
      </c>
      <c r="Y53" s="25" t="s">
        <v>1733</v>
      </c>
      <c r="Z53" s="25" t="s">
        <v>1733</v>
      </c>
    </row>
    <row r="54" spans="2:26" x14ac:dyDescent="0.2">
      <c r="B54" s="16" t="s">
        <v>1303</v>
      </c>
      <c r="C54" s="10" t="s">
        <v>1099</v>
      </c>
      <c r="D54" s="10" t="s">
        <v>483</v>
      </c>
      <c r="E54" s="10" t="s">
        <v>509</v>
      </c>
      <c r="F54" s="10" t="s">
        <v>1315</v>
      </c>
      <c r="G54" s="10" t="s">
        <v>824</v>
      </c>
      <c r="H54" s="10" t="s">
        <v>21</v>
      </c>
      <c r="I54" s="8" t="s">
        <v>1320</v>
      </c>
      <c r="J54" s="23" t="str">
        <f t="shared" si="7"/>
        <v/>
      </c>
      <c r="K54" s="23" t="str">
        <f t="shared" si="8"/>
        <v/>
      </c>
      <c r="L54" s="24"/>
      <c r="M54" s="25" t="s">
        <v>1733</v>
      </c>
      <c r="N54" s="24"/>
      <c r="O54" s="23" t="str">
        <f t="shared" si="2"/>
        <v/>
      </c>
      <c r="P54" s="23" t="str">
        <f t="shared" si="3"/>
        <v/>
      </c>
      <c r="Q54" s="24"/>
      <c r="R54" s="24"/>
      <c r="S54" s="23" t="str">
        <f t="shared" si="4"/>
        <v/>
      </c>
      <c r="T54" s="24"/>
      <c r="U54" s="25" t="s">
        <v>1733</v>
      </c>
      <c r="V54" s="25" t="s">
        <v>1733</v>
      </c>
      <c r="W54" s="25" t="s">
        <v>1733</v>
      </c>
      <c r="X54" s="25" t="s">
        <v>1733</v>
      </c>
      <c r="Y54" s="25" t="s">
        <v>1733</v>
      </c>
      <c r="Z54" s="25" t="s">
        <v>1733</v>
      </c>
    </row>
    <row r="55" spans="2:26" x14ac:dyDescent="0.2">
      <c r="B55" s="15" t="s">
        <v>1304</v>
      </c>
      <c r="C55" s="10"/>
      <c r="D55" s="10" t="s">
        <v>1099</v>
      </c>
      <c r="E55" s="10" t="s">
        <v>483</v>
      </c>
      <c r="F55" s="10" t="s">
        <v>827</v>
      </c>
      <c r="G55" s="10" t="s">
        <v>1315</v>
      </c>
      <c r="H55" s="10" t="s">
        <v>21</v>
      </c>
      <c r="I55" s="8" t="s">
        <v>1321</v>
      </c>
      <c r="J55" s="23" t="str">
        <f t="shared" si="7"/>
        <v/>
      </c>
      <c r="K55" s="23" t="str">
        <f t="shared" si="8"/>
        <v/>
      </c>
      <c r="L55" s="24"/>
      <c r="M55" s="25" t="s">
        <v>1733</v>
      </c>
      <c r="N55" s="24"/>
      <c r="O55" s="23" t="str">
        <f t="shared" si="2"/>
        <v/>
      </c>
      <c r="P55" s="23" t="str">
        <f t="shared" si="3"/>
        <v/>
      </c>
      <c r="Q55" s="24"/>
      <c r="R55" s="24"/>
      <c r="S55" s="23" t="str">
        <f t="shared" si="4"/>
        <v/>
      </c>
      <c r="T55" s="24"/>
      <c r="U55" s="25" t="s">
        <v>1733</v>
      </c>
      <c r="V55" s="25" t="s">
        <v>1733</v>
      </c>
      <c r="W55" s="25" t="s">
        <v>1733</v>
      </c>
      <c r="X55" s="25" t="s">
        <v>1733</v>
      </c>
      <c r="Y55" s="25" t="s">
        <v>1733</v>
      </c>
      <c r="Z55" s="25" t="s">
        <v>1733</v>
      </c>
    </row>
    <row r="56" spans="2:26" x14ac:dyDescent="0.2">
      <c r="B56" s="16" t="s">
        <v>1305</v>
      </c>
      <c r="C56" s="10" t="s">
        <v>1099</v>
      </c>
      <c r="D56" s="10" t="s">
        <v>483</v>
      </c>
      <c r="E56" s="10" t="s">
        <v>827</v>
      </c>
      <c r="F56" s="10" t="s">
        <v>1315</v>
      </c>
      <c r="G56" s="10" t="s">
        <v>824</v>
      </c>
      <c r="H56" s="10" t="s">
        <v>21</v>
      </c>
      <c r="I56" s="8" t="s">
        <v>1322</v>
      </c>
      <c r="J56" s="23" t="str">
        <f t="shared" si="7"/>
        <v/>
      </c>
      <c r="K56" s="23" t="str">
        <f t="shared" si="8"/>
        <v/>
      </c>
      <c r="L56" s="24"/>
      <c r="M56" s="25" t="s">
        <v>1733</v>
      </c>
      <c r="N56" s="24"/>
      <c r="O56" s="23" t="str">
        <f t="shared" si="2"/>
        <v/>
      </c>
      <c r="P56" s="23" t="str">
        <f t="shared" si="3"/>
        <v/>
      </c>
      <c r="Q56" s="24"/>
      <c r="R56" s="24"/>
      <c r="S56" s="23" t="str">
        <f t="shared" si="4"/>
        <v/>
      </c>
      <c r="T56" s="24"/>
      <c r="U56" s="25" t="s">
        <v>1733</v>
      </c>
      <c r="V56" s="25" t="s">
        <v>1733</v>
      </c>
      <c r="W56" s="25" t="s">
        <v>1733</v>
      </c>
      <c r="X56" s="25" t="s">
        <v>1733</v>
      </c>
      <c r="Y56" s="25" t="s">
        <v>1733</v>
      </c>
      <c r="Z56" s="25" t="s">
        <v>1733</v>
      </c>
    </row>
  </sheetData>
  <printOptions gridLines="1" gridLinesSet="0"/>
  <pageMargins left="0" right="0" top="0" bottom="0" header="0" footer="0"/>
  <pageSetup paperSize="9" fitToHeight="0" orientation="portrait"/>
  <headerFooter scaleWithDoc="0"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List76">
    <tabColor indexed="23"/>
  </sheetPr>
  <dimension ref="A1:Z36"/>
  <sheetViews>
    <sheetView workbookViewId="0">
      <pane xSplit="9" ySplit="16" topLeftCell="J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26" width="16.7109375" style="11" customWidth="1"/>
    <col min="27" max="16384" width="8.85546875" style="11"/>
  </cols>
  <sheetData>
    <row r="1" spans="1:26" ht="12" x14ac:dyDescent="0.2">
      <c r="A1" s="1" t="s">
        <v>1323</v>
      </c>
      <c r="F1" s="12" t="s">
        <v>1734</v>
      </c>
    </row>
    <row r="5" spans="1:26" s="13" customFormat="1" x14ac:dyDescent="0.25"/>
    <row r="6" spans="1:26" s="13" customFormat="1" x14ac:dyDescent="0.25">
      <c r="J6" s="6" t="s">
        <v>493</v>
      </c>
      <c r="K6" s="6"/>
      <c r="L6" s="6"/>
      <c r="M6" s="6"/>
      <c r="N6" s="6"/>
      <c r="O6" s="6"/>
      <c r="P6" s="6"/>
      <c r="Q6" s="6"/>
      <c r="R6" s="6"/>
      <c r="S6" s="6"/>
      <c r="T6" s="6"/>
      <c r="U6" s="6"/>
      <c r="V6" s="6"/>
      <c r="W6" s="6"/>
      <c r="X6" s="6"/>
      <c r="Y6" s="6"/>
      <c r="Z6" s="6"/>
    </row>
    <row r="7" spans="1:26" s="13" customFormat="1" ht="33.75" x14ac:dyDescent="0.25">
      <c r="J7" s="6"/>
      <c r="K7" s="6" t="s">
        <v>1105</v>
      </c>
      <c r="L7" s="6" t="s">
        <v>1001</v>
      </c>
      <c r="M7" s="6"/>
      <c r="N7" s="6"/>
      <c r="O7" s="6" t="s">
        <v>1106</v>
      </c>
      <c r="P7" s="6"/>
      <c r="Q7" s="6"/>
      <c r="R7" s="6"/>
      <c r="S7" s="6"/>
      <c r="T7" s="6"/>
      <c r="U7" s="6"/>
      <c r="V7" s="6"/>
      <c r="W7" s="6"/>
      <c r="X7" s="6"/>
      <c r="Y7" s="6"/>
      <c r="Z7" s="6"/>
    </row>
    <row r="8" spans="1:26" s="13" customFormat="1" ht="33.75" x14ac:dyDescent="0.25">
      <c r="J8" s="6"/>
      <c r="K8" s="6"/>
      <c r="L8" s="6"/>
      <c r="M8" s="6" t="s">
        <v>1299</v>
      </c>
      <c r="N8" s="6" t="s">
        <v>1105</v>
      </c>
      <c r="O8" s="6"/>
      <c r="P8" s="6" t="s">
        <v>1105</v>
      </c>
      <c r="Q8" s="6" t="s">
        <v>1110</v>
      </c>
      <c r="R8" s="6"/>
      <c r="S8" s="6" t="s">
        <v>1300</v>
      </c>
      <c r="T8" s="6"/>
      <c r="U8" s="6"/>
      <c r="V8" s="6"/>
      <c r="W8" s="6"/>
      <c r="X8" s="6"/>
      <c r="Y8" s="6"/>
      <c r="Z8" s="6"/>
    </row>
    <row r="9" spans="1:26" s="13" customFormat="1" ht="33.75" x14ac:dyDescent="0.25">
      <c r="J9" s="6"/>
      <c r="K9" s="6"/>
      <c r="L9" s="6"/>
      <c r="M9" s="6"/>
      <c r="N9" s="6"/>
      <c r="O9" s="6"/>
      <c r="P9" s="6"/>
      <c r="Q9" s="6"/>
      <c r="R9" s="6" t="s">
        <v>1105</v>
      </c>
      <c r="S9" s="6"/>
      <c r="T9" s="6" t="s">
        <v>1105</v>
      </c>
      <c r="U9" s="6" t="s">
        <v>1008</v>
      </c>
      <c r="V9" s="6" t="s">
        <v>1009</v>
      </c>
      <c r="W9" s="6" t="s">
        <v>1111</v>
      </c>
      <c r="X9" s="6" t="s">
        <v>1011</v>
      </c>
      <c r="Y9" s="6" t="s">
        <v>1012</v>
      </c>
      <c r="Z9" s="6" t="s">
        <v>1013</v>
      </c>
    </row>
    <row r="10" spans="1:26" hidden="1" x14ac:dyDescent="0.2">
      <c r="J10" s="10"/>
      <c r="K10" s="10"/>
      <c r="L10" s="10"/>
      <c r="M10" s="10"/>
      <c r="N10" s="10"/>
      <c r="O10" s="10"/>
      <c r="P10" s="10"/>
      <c r="Q10" s="10"/>
      <c r="R10" s="10" t="s">
        <v>493</v>
      </c>
      <c r="S10" s="10"/>
      <c r="T10" s="10" t="s">
        <v>493</v>
      </c>
      <c r="U10" s="10"/>
      <c r="V10" s="10"/>
      <c r="W10" s="10"/>
      <c r="X10" s="10"/>
      <c r="Y10" s="10"/>
      <c r="Z10" s="10"/>
    </row>
    <row r="11" spans="1:26" hidden="1" x14ac:dyDescent="0.2">
      <c r="J11" s="10"/>
      <c r="K11" s="10"/>
      <c r="L11" s="10"/>
      <c r="M11" s="10" t="s">
        <v>493</v>
      </c>
      <c r="N11" s="10" t="s">
        <v>493</v>
      </c>
      <c r="O11" s="10"/>
      <c r="P11" s="10" t="s">
        <v>493</v>
      </c>
      <c r="Q11" s="10" t="s">
        <v>493</v>
      </c>
      <c r="R11" s="10" t="s">
        <v>1099</v>
      </c>
      <c r="S11" s="10" t="s">
        <v>493</v>
      </c>
      <c r="T11" s="10" t="s">
        <v>1099</v>
      </c>
      <c r="U11" s="10" t="s">
        <v>493</v>
      </c>
      <c r="V11" s="10" t="s">
        <v>493</v>
      </c>
      <c r="W11" s="10" t="s">
        <v>493</v>
      </c>
      <c r="X11" s="10" t="s">
        <v>493</v>
      </c>
      <c r="Y11" s="10" t="s">
        <v>493</v>
      </c>
      <c r="Z11" s="10" t="s">
        <v>493</v>
      </c>
    </row>
    <row r="12" spans="1:26" hidden="1" x14ac:dyDescent="0.2">
      <c r="J12" s="10"/>
      <c r="K12" s="10" t="s">
        <v>493</v>
      </c>
      <c r="L12" s="10" t="s">
        <v>493</v>
      </c>
      <c r="M12" s="10" t="s">
        <v>1099</v>
      </c>
      <c r="N12" s="10" t="s">
        <v>1099</v>
      </c>
      <c r="O12" s="10" t="s">
        <v>493</v>
      </c>
      <c r="P12" s="10" t="s">
        <v>1099</v>
      </c>
      <c r="Q12" s="10" t="s">
        <v>1099</v>
      </c>
      <c r="R12" s="10" t="s">
        <v>10</v>
      </c>
      <c r="S12" s="10" t="s">
        <v>1099</v>
      </c>
      <c r="T12" s="10" t="s">
        <v>10</v>
      </c>
      <c r="U12" s="10" t="s">
        <v>1099</v>
      </c>
      <c r="V12" s="10" t="s">
        <v>1099</v>
      </c>
      <c r="W12" s="10" t="s">
        <v>1099</v>
      </c>
      <c r="X12" s="10" t="s">
        <v>1099</v>
      </c>
      <c r="Y12" s="10" t="s">
        <v>1099</v>
      </c>
      <c r="Z12" s="10" t="s">
        <v>1099</v>
      </c>
    </row>
    <row r="13" spans="1:26" hidden="1" x14ac:dyDescent="0.2">
      <c r="J13" s="10" t="s">
        <v>493</v>
      </c>
      <c r="K13" s="10" t="s">
        <v>1099</v>
      </c>
      <c r="L13" s="10" t="s">
        <v>1099</v>
      </c>
      <c r="M13" s="10" t="s">
        <v>10</v>
      </c>
      <c r="N13" s="10" t="s">
        <v>10</v>
      </c>
      <c r="O13" s="10" t="s">
        <v>1099</v>
      </c>
      <c r="P13" s="10" t="s">
        <v>10</v>
      </c>
      <c r="Q13" s="10" t="s">
        <v>10</v>
      </c>
      <c r="R13" s="10" t="s">
        <v>1114</v>
      </c>
      <c r="S13" s="10" t="s">
        <v>10</v>
      </c>
      <c r="T13" s="10" t="s">
        <v>1114</v>
      </c>
      <c r="U13" s="10" t="s">
        <v>10</v>
      </c>
      <c r="V13" s="10" t="s">
        <v>10</v>
      </c>
      <c r="W13" s="10" t="s">
        <v>10</v>
      </c>
      <c r="X13" s="10" t="s">
        <v>10</v>
      </c>
      <c r="Y13" s="10" t="s">
        <v>10</v>
      </c>
      <c r="Z13" s="10" t="s">
        <v>10</v>
      </c>
    </row>
    <row r="14" spans="1:26" hidden="1" x14ac:dyDescent="0.2">
      <c r="J14" s="10" t="s">
        <v>1099</v>
      </c>
      <c r="K14" s="10" t="s">
        <v>10</v>
      </c>
      <c r="L14" s="10" t="s">
        <v>10</v>
      </c>
      <c r="M14" s="10" t="s">
        <v>1018</v>
      </c>
      <c r="N14" s="10" t="s">
        <v>1114</v>
      </c>
      <c r="O14" s="10" t="s">
        <v>10</v>
      </c>
      <c r="P14" s="10" t="s">
        <v>1114</v>
      </c>
      <c r="Q14" s="10" t="s">
        <v>490</v>
      </c>
      <c r="R14" s="10" t="s">
        <v>490</v>
      </c>
      <c r="S14" s="10" t="s">
        <v>490</v>
      </c>
      <c r="T14" s="10" t="s">
        <v>490</v>
      </c>
      <c r="U14" s="10" t="s">
        <v>490</v>
      </c>
      <c r="V14" s="10" t="s">
        <v>490</v>
      </c>
      <c r="W14" s="10" t="s">
        <v>490</v>
      </c>
      <c r="X14" s="10" t="s">
        <v>490</v>
      </c>
      <c r="Y14" s="10" t="s">
        <v>490</v>
      </c>
      <c r="Z14" s="10" t="s">
        <v>490</v>
      </c>
    </row>
    <row r="15" spans="1:26" hidden="1" x14ac:dyDescent="0.2">
      <c r="J15" s="10" t="s">
        <v>10</v>
      </c>
      <c r="K15" s="10" t="s">
        <v>1114</v>
      </c>
      <c r="L15" s="10" t="s">
        <v>1018</v>
      </c>
      <c r="M15" s="10" t="s">
        <v>595</v>
      </c>
      <c r="N15" s="10" t="s">
        <v>1018</v>
      </c>
      <c r="O15" s="10" t="s">
        <v>490</v>
      </c>
      <c r="P15" s="10" t="s">
        <v>490</v>
      </c>
      <c r="Q15" s="10" t="s">
        <v>1020</v>
      </c>
      <c r="R15" s="10" t="s">
        <v>1020</v>
      </c>
      <c r="S15" s="10" t="s">
        <v>596</v>
      </c>
      <c r="T15" s="10" t="s">
        <v>596</v>
      </c>
      <c r="U15" s="10" t="s">
        <v>1021</v>
      </c>
      <c r="V15" s="10" t="s">
        <v>1022</v>
      </c>
      <c r="W15" s="10" t="s">
        <v>1023</v>
      </c>
      <c r="X15" s="10" t="s">
        <v>1024</v>
      </c>
      <c r="Y15" s="10" t="s">
        <v>1025</v>
      </c>
      <c r="Z15" s="10" t="s">
        <v>1026</v>
      </c>
    </row>
    <row r="16" spans="1:26" x14ac:dyDescent="0.2">
      <c r="I16" s="7" t="s">
        <v>1732</v>
      </c>
      <c r="J16" s="8" t="s">
        <v>838</v>
      </c>
      <c r="K16" s="8" t="s">
        <v>839</v>
      </c>
      <c r="L16" s="8" t="s">
        <v>840</v>
      </c>
      <c r="M16" s="8" t="s">
        <v>844</v>
      </c>
      <c r="N16" s="8" t="s">
        <v>845</v>
      </c>
      <c r="O16" s="8" t="s">
        <v>846</v>
      </c>
      <c r="P16" s="8" t="s">
        <v>848</v>
      </c>
      <c r="Q16" s="8" t="s">
        <v>850</v>
      </c>
      <c r="R16" s="8" t="s">
        <v>976</v>
      </c>
      <c r="S16" s="8" t="s">
        <v>978</v>
      </c>
      <c r="T16" s="8" t="s">
        <v>981</v>
      </c>
      <c r="U16" s="8" t="s">
        <v>983</v>
      </c>
      <c r="V16" s="8" t="s">
        <v>1098</v>
      </c>
      <c r="W16" s="8" t="s">
        <v>1103</v>
      </c>
      <c r="X16" s="8" t="s">
        <v>1096</v>
      </c>
      <c r="Y16" s="8" t="s">
        <v>1116</v>
      </c>
      <c r="Z16" s="8" t="s">
        <v>1117</v>
      </c>
    </row>
    <row r="17" spans="2:26" x14ac:dyDescent="0.2">
      <c r="B17" s="10" t="s">
        <v>1324</v>
      </c>
      <c r="C17" s="10"/>
      <c r="D17" s="10"/>
      <c r="E17" s="10"/>
      <c r="F17" s="10"/>
      <c r="G17" s="10" t="s">
        <v>537</v>
      </c>
      <c r="H17" s="10" t="s">
        <v>21</v>
      </c>
      <c r="I17" s="8" t="s">
        <v>838</v>
      </c>
      <c r="J17" s="23" t="str">
        <f t="shared" ref="J17:J36" si="0">IF(SUM(L17,O17)&lt;&gt;0,SUM(L17,O17),"")</f>
        <v/>
      </c>
      <c r="K17" s="23" t="str">
        <f t="shared" ref="K17:K36" si="1">IF(SUM(N17,P17)&lt;&gt;0,SUM(N17,P17),"")</f>
        <v/>
      </c>
      <c r="L17" s="24"/>
      <c r="M17" s="24"/>
      <c r="N17" s="24"/>
      <c r="O17" s="23" t="str">
        <f t="shared" ref="O17:O36" si="2">IF(SUM(Q17,S17)&lt;&gt;0,SUM(Q17,S17),"")</f>
        <v/>
      </c>
      <c r="P17" s="23" t="str">
        <f t="shared" ref="P17:P36" si="3">IF(R17+T17&lt;&gt;0,R17+T17,"")</f>
        <v/>
      </c>
      <c r="Q17" s="24"/>
      <c r="R17" s="24"/>
      <c r="S17" s="23" t="str">
        <f>IF(SUM(U17:Z17)&lt;&gt;0,SUM(U17:Z17),"")</f>
        <v/>
      </c>
      <c r="T17" s="24"/>
      <c r="U17" s="24"/>
      <c r="V17" s="24"/>
      <c r="W17" s="24"/>
      <c r="X17" s="24"/>
      <c r="Y17" s="24"/>
      <c r="Z17" s="24"/>
    </row>
    <row r="18" spans="2:26" x14ac:dyDescent="0.2">
      <c r="B18" s="15" t="s">
        <v>1325</v>
      </c>
      <c r="C18" s="10"/>
      <c r="D18" s="10"/>
      <c r="E18" s="10"/>
      <c r="F18" s="10" t="s">
        <v>1136</v>
      </c>
      <c r="G18" s="10" t="s">
        <v>537</v>
      </c>
      <c r="H18" s="10" t="s">
        <v>21</v>
      </c>
      <c r="I18" s="8" t="s">
        <v>839</v>
      </c>
      <c r="J18" s="23" t="str">
        <f t="shared" si="0"/>
        <v/>
      </c>
      <c r="K18" s="23" t="str">
        <f t="shared" si="1"/>
        <v/>
      </c>
      <c r="L18" s="24"/>
      <c r="M18" s="25" t="s">
        <v>1733</v>
      </c>
      <c r="N18" s="24"/>
      <c r="O18" s="23" t="str">
        <f t="shared" si="2"/>
        <v/>
      </c>
      <c r="P18" s="23" t="str">
        <f t="shared" si="3"/>
        <v/>
      </c>
      <c r="Q18" s="24"/>
      <c r="R18" s="24"/>
      <c r="S18" s="24"/>
      <c r="T18" s="24"/>
      <c r="U18" s="25" t="s">
        <v>1733</v>
      </c>
      <c r="V18" s="25" t="s">
        <v>1733</v>
      </c>
      <c r="W18" s="25" t="s">
        <v>1733</v>
      </c>
      <c r="X18" s="25" t="s">
        <v>1733</v>
      </c>
      <c r="Y18" s="25" t="s">
        <v>1733</v>
      </c>
      <c r="Z18" s="25" t="s">
        <v>1733</v>
      </c>
    </row>
    <row r="19" spans="2:26" x14ac:dyDescent="0.2">
      <c r="B19" s="15" t="s">
        <v>1326</v>
      </c>
      <c r="C19" s="10"/>
      <c r="D19" s="10"/>
      <c r="E19" s="10"/>
      <c r="F19" s="10" t="s">
        <v>1138</v>
      </c>
      <c r="G19" s="10" t="s">
        <v>537</v>
      </c>
      <c r="H19" s="10" t="s">
        <v>21</v>
      </c>
      <c r="I19" s="8" t="s">
        <v>840</v>
      </c>
      <c r="J19" s="23" t="str">
        <f t="shared" si="0"/>
        <v/>
      </c>
      <c r="K19" s="23" t="str">
        <f t="shared" si="1"/>
        <v/>
      </c>
      <c r="L19" s="24"/>
      <c r="M19" s="25" t="s">
        <v>1733</v>
      </c>
      <c r="N19" s="24"/>
      <c r="O19" s="23" t="str">
        <f t="shared" si="2"/>
        <v/>
      </c>
      <c r="P19" s="23" t="str">
        <f t="shared" si="3"/>
        <v/>
      </c>
      <c r="Q19" s="24"/>
      <c r="R19" s="24"/>
      <c r="S19" s="24"/>
      <c r="T19" s="24"/>
      <c r="U19" s="25" t="s">
        <v>1733</v>
      </c>
      <c r="V19" s="25" t="s">
        <v>1733</v>
      </c>
      <c r="W19" s="25" t="s">
        <v>1733</v>
      </c>
      <c r="X19" s="25" t="s">
        <v>1733</v>
      </c>
      <c r="Y19" s="25" t="s">
        <v>1733</v>
      </c>
      <c r="Z19" s="25" t="s">
        <v>1733</v>
      </c>
    </row>
    <row r="20" spans="2:26" x14ac:dyDescent="0.2">
      <c r="B20" s="15" t="s">
        <v>1327</v>
      </c>
      <c r="C20" s="10"/>
      <c r="D20" s="10"/>
      <c r="E20" s="10"/>
      <c r="F20" s="10" t="s">
        <v>1140</v>
      </c>
      <c r="G20" s="10" t="s">
        <v>537</v>
      </c>
      <c r="H20" s="10" t="s">
        <v>21</v>
      </c>
      <c r="I20" s="8" t="s">
        <v>844</v>
      </c>
      <c r="J20" s="23" t="str">
        <f t="shared" si="0"/>
        <v/>
      </c>
      <c r="K20" s="23" t="str">
        <f t="shared" si="1"/>
        <v/>
      </c>
      <c r="L20" s="24"/>
      <c r="M20" s="25" t="s">
        <v>1733</v>
      </c>
      <c r="N20" s="24"/>
      <c r="O20" s="23" t="str">
        <f t="shared" si="2"/>
        <v/>
      </c>
      <c r="P20" s="23" t="str">
        <f t="shared" si="3"/>
        <v/>
      </c>
      <c r="Q20" s="24"/>
      <c r="R20" s="24"/>
      <c r="S20" s="24"/>
      <c r="T20" s="24"/>
      <c r="U20" s="25" t="s">
        <v>1733</v>
      </c>
      <c r="V20" s="25" t="s">
        <v>1733</v>
      </c>
      <c r="W20" s="25" t="s">
        <v>1733</v>
      </c>
      <c r="X20" s="25" t="s">
        <v>1733</v>
      </c>
      <c r="Y20" s="25" t="s">
        <v>1733</v>
      </c>
      <c r="Z20" s="25" t="s">
        <v>1733</v>
      </c>
    </row>
    <row r="21" spans="2:26" x14ac:dyDescent="0.2">
      <c r="B21" s="10" t="s">
        <v>1328</v>
      </c>
      <c r="C21" s="10"/>
      <c r="D21" s="10"/>
      <c r="E21" s="10" t="s">
        <v>483</v>
      </c>
      <c r="F21" s="10" t="s">
        <v>509</v>
      </c>
      <c r="G21" s="10" t="s">
        <v>817</v>
      </c>
      <c r="H21" s="10" t="s">
        <v>21</v>
      </c>
      <c r="I21" s="8" t="s">
        <v>845</v>
      </c>
      <c r="J21" s="23" t="str">
        <f t="shared" si="0"/>
        <v/>
      </c>
      <c r="K21" s="23" t="str">
        <f t="shared" si="1"/>
        <v/>
      </c>
      <c r="L21" s="24"/>
      <c r="M21" s="25" t="s">
        <v>1733</v>
      </c>
      <c r="N21" s="24"/>
      <c r="O21" s="23" t="str">
        <f t="shared" si="2"/>
        <v/>
      </c>
      <c r="P21" s="23" t="str">
        <f t="shared" si="3"/>
        <v/>
      </c>
      <c r="Q21" s="24"/>
      <c r="R21" s="24"/>
      <c r="S21" s="24"/>
      <c r="T21" s="24"/>
      <c r="U21" s="25" t="s">
        <v>1733</v>
      </c>
      <c r="V21" s="25" t="s">
        <v>1733</v>
      </c>
      <c r="W21" s="25" t="s">
        <v>1733</v>
      </c>
      <c r="X21" s="25" t="s">
        <v>1733</v>
      </c>
      <c r="Y21" s="25" t="s">
        <v>1733</v>
      </c>
      <c r="Z21" s="25" t="s">
        <v>1733</v>
      </c>
    </row>
    <row r="22" spans="2:26" x14ac:dyDescent="0.2">
      <c r="B22" s="15" t="s">
        <v>1325</v>
      </c>
      <c r="C22" s="10"/>
      <c r="D22" s="10" t="s">
        <v>483</v>
      </c>
      <c r="E22" s="10" t="s">
        <v>509</v>
      </c>
      <c r="F22" s="10" t="s">
        <v>1136</v>
      </c>
      <c r="G22" s="10" t="s">
        <v>817</v>
      </c>
      <c r="H22" s="10" t="s">
        <v>21</v>
      </c>
      <c r="I22" s="8" t="s">
        <v>846</v>
      </c>
      <c r="J22" s="23" t="str">
        <f t="shared" si="0"/>
        <v/>
      </c>
      <c r="K22" s="23" t="str">
        <f t="shared" si="1"/>
        <v/>
      </c>
      <c r="L22" s="24"/>
      <c r="M22" s="25" t="s">
        <v>1733</v>
      </c>
      <c r="N22" s="24"/>
      <c r="O22" s="23" t="str">
        <f t="shared" si="2"/>
        <v/>
      </c>
      <c r="P22" s="23" t="str">
        <f t="shared" si="3"/>
        <v/>
      </c>
      <c r="Q22" s="24"/>
      <c r="R22" s="24"/>
      <c r="S22" s="24"/>
      <c r="T22" s="24"/>
      <c r="U22" s="25" t="s">
        <v>1733</v>
      </c>
      <c r="V22" s="25" t="s">
        <v>1733</v>
      </c>
      <c r="W22" s="25" t="s">
        <v>1733</v>
      </c>
      <c r="X22" s="25" t="s">
        <v>1733</v>
      </c>
      <c r="Y22" s="25" t="s">
        <v>1733</v>
      </c>
      <c r="Z22" s="25" t="s">
        <v>1733</v>
      </c>
    </row>
    <row r="23" spans="2:26" x14ac:dyDescent="0.2">
      <c r="B23" s="15" t="s">
        <v>1326</v>
      </c>
      <c r="C23" s="10"/>
      <c r="D23" s="10" t="s">
        <v>483</v>
      </c>
      <c r="E23" s="10" t="s">
        <v>509</v>
      </c>
      <c r="F23" s="10" t="s">
        <v>1138</v>
      </c>
      <c r="G23" s="10" t="s">
        <v>817</v>
      </c>
      <c r="H23" s="10" t="s">
        <v>21</v>
      </c>
      <c r="I23" s="8" t="s">
        <v>848</v>
      </c>
      <c r="J23" s="23" t="str">
        <f t="shared" si="0"/>
        <v/>
      </c>
      <c r="K23" s="23" t="str">
        <f t="shared" si="1"/>
        <v/>
      </c>
      <c r="L23" s="24"/>
      <c r="M23" s="25" t="s">
        <v>1733</v>
      </c>
      <c r="N23" s="24"/>
      <c r="O23" s="23" t="str">
        <f t="shared" si="2"/>
        <v/>
      </c>
      <c r="P23" s="23" t="str">
        <f t="shared" si="3"/>
        <v/>
      </c>
      <c r="Q23" s="24"/>
      <c r="R23" s="24"/>
      <c r="S23" s="24"/>
      <c r="T23" s="24"/>
      <c r="U23" s="25" t="s">
        <v>1733</v>
      </c>
      <c r="V23" s="25" t="s">
        <v>1733</v>
      </c>
      <c r="W23" s="25" t="s">
        <v>1733</v>
      </c>
      <c r="X23" s="25" t="s">
        <v>1733</v>
      </c>
      <c r="Y23" s="25" t="s">
        <v>1733</v>
      </c>
      <c r="Z23" s="25" t="s">
        <v>1733</v>
      </c>
    </row>
    <row r="24" spans="2:26" x14ac:dyDescent="0.2">
      <c r="B24" s="15" t="s">
        <v>1327</v>
      </c>
      <c r="C24" s="10"/>
      <c r="D24" s="10" t="s">
        <v>483</v>
      </c>
      <c r="E24" s="10" t="s">
        <v>509</v>
      </c>
      <c r="F24" s="10" t="s">
        <v>1140</v>
      </c>
      <c r="G24" s="10" t="s">
        <v>817</v>
      </c>
      <c r="H24" s="10" t="s">
        <v>21</v>
      </c>
      <c r="I24" s="8" t="s">
        <v>850</v>
      </c>
      <c r="J24" s="23" t="str">
        <f t="shared" si="0"/>
        <v/>
      </c>
      <c r="K24" s="23" t="str">
        <f t="shared" si="1"/>
        <v/>
      </c>
      <c r="L24" s="24"/>
      <c r="M24" s="25" t="s">
        <v>1733</v>
      </c>
      <c r="N24" s="24"/>
      <c r="O24" s="23" t="str">
        <f t="shared" si="2"/>
        <v/>
      </c>
      <c r="P24" s="23" t="str">
        <f t="shared" si="3"/>
        <v/>
      </c>
      <c r="Q24" s="24"/>
      <c r="R24" s="24"/>
      <c r="S24" s="24"/>
      <c r="T24" s="24"/>
      <c r="U24" s="25" t="s">
        <v>1733</v>
      </c>
      <c r="V24" s="25" t="s">
        <v>1733</v>
      </c>
      <c r="W24" s="25" t="s">
        <v>1733</v>
      </c>
      <c r="X24" s="25" t="s">
        <v>1733</v>
      </c>
      <c r="Y24" s="25" t="s">
        <v>1733</v>
      </c>
      <c r="Z24" s="25" t="s">
        <v>1733</v>
      </c>
    </row>
    <row r="25" spans="2:26" x14ac:dyDescent="0.2">
      <c r="B25" s="10" t="s">
        <v>1329</v>
      </c>
      <c r="C25" s="10"/>
      <c r="D25" s="10"/>
      <c r="E25" s="10" t="s">
        <v>483</v>
      </c>
      <c r="F25" s="10" t="s">
        <v>827</v>
      </c>
      <c r="G25" s="10" t="s">
        <v>817</v>
      </c>
      <c r="H25" s="10" t="s">
        <v>21</v>
      </c>
      <c r="I25" s="8" t="s">
        <v>976</v>
      </c>
      <c r="J25" s="23" t="str">
        <f t="shared" si="0"/>
        <v/>
      </c>
      <c r="K25" s="23" t="str">
        <f t="shared" si="1"/>
        <v/>
      </c>
      <c r="L25" s="24"/>
      <c r="M25" s="25" t="s">
        <v>1733</v>
      </c>
      <c r="N25" s="24"/>
      <c r="O25" s="23" t="str">
        <f t="shared" si="2"/>
        <v/>
      </c>
      <c r="P25" s="23" t="str">
        <f t="shared" si="3"/>
        <v/>
      </c>
      <c r="Q25" s="24"/>
      <c r="R25" s="24"/>
      <c r="S25" s="24"/>
      <c r="T25" s="24"/>
      <c r="U25" s="25" t="s">
        <v>1733</v>
      </c>
      <c r="V25" s="25" t="s">
        <v>1733</v>
      </c>
      <c r="W25" s="25" t="s">
        <v>1733</v>
      </c>
      <c r="X25" s="25" t="s">
        <v>1733</v>
      </c>
      <c r="Y25" s="25" t="s">
        <v>1733</v>
      </c>
      <c r="Z25" s="25" t="s">
        <v>1733</v>
      </c>
    </row>
    <row r="26" spans="2:26" x14ac:dyDescent="0.2">
      <c r="B26" s="15" t="s">
        <v>1325</v>
      </c>
      <c r="C26" s="10"/>
      <c r="D26" s="10" t="s">
        <v>483</v>
      </c>
      <c r="E26" s="10" t="s">
        <v>827</v>
      </c>
      <c r="F26" s="10" t="s">
        <v>1136</v>
      </c>
      <c r="G26" s="10" t="s">
        <v>817</v>
      </c>
      <c r="H26" s="10" t="s">
        <v>21</v>
      </c>
      <c r="I26" s="8" t="s">
        <v>978</v>
      </c>
      <c r="J26" s="23" t="str">
        <f t="shared" si="0"/>
        <v/>
      </c>
      <c r="K26" s="23" t="str">
        <f t="shared" si="1"/>
        <v/>
      </c>
      <c r="L26" s="24"/>
      <c r="M26" s="25" t="s">
        <v>1733</v>
      </c>
      <c r="N26" s="24"/>
      <c r="O26" s="23" t="str">
        <f t="shared" si="2"/>
        <v/>
      </c>
      <c r="P26" s="23" t="str">
        <f t="shared" si="3"/>
        <v/>
      </c>
      <c r="Q26" s="24"/>
      <c r="R26" s="24"/>
      <c r="S26" s="24"/>
      <c r="T26" s="24"/>
      <c r="U26" s="25" t="s">
        <v>1733</v>
      </c>
      <c r="V26" s="25" t="s">
        <v>1733</v>
      </c>
      <c r="W26" s="25" t="s">
        <v>1733</v>
      </c>
      <c r="X26" s="25" t="s">
        <v>1733</v>
      </c>
      <c r="Y26" s="25" t="s">
        <v>1733</v>
      </c>
      <c r="Z26" s="25" t="s">
        <v>1733</v>
      </c>
    </row>
    <row r="27" spans="2:26" x14ac:dyDescent="0.2">
      <c r="B27" s="15" t="s">
        <v>1326</v>
      </c>
      <c r="C27" s="10"/>
      <c r="D27" s="10" t="s">
        <v>483</v>
      </c>
      <c r="E27" s="10" t="s">
        <v>827</v>
      </c>
      <c r="F27" s="10" t="s">
        <v>1138</v>
      </c>
      <c r="G27" s="10" t="s">
        <v>817</v>
      </c>
      <c r="H27" s="10" t="s">
        <v>21</v>
      </c>
      <c r="I27" s="8" t="s">
        <v>981</v>
      </c>
      <c r="J27" s="23" t="str">
        <f t="shared" si="0"/>
        <v/>
      </c>
      <c r="K27" s="23" t="str">
        <f t="shared" si="1"/>
        <v/>
      </c>
      <c r="L27" s="24"/>
      <c r="M27" s="25" t="s">
        <v>1733</v>
      </c>
      <c r="N27" s="24"/>
      <c r="O27" s="23" t="str">
        <f t="shared" si="2"/>
        <v/>
      </c>
      <c r="P27" s="23" t="str">
        <f t="shared" si="3"/>
        <v/>
      </c>
      <c r="Q27" s="24"/>
      <c r="R27" s="24"/>
      <c r="S27" s="24"/>
      <c r="T27" s="24"/>
      <c r="U27" s="25" t="s">
        <v>1733</v>
      </c>
      <c r="V27" s="25" t="s">
        <v>1733</v>
      </c>
      <c r="W27" s="25" t="s">
        <v>1733</v>
      </c>
      <c r="X27" s="25" t="s">
        <v>1733</v>
      </c>
      <c r="Y27" s="25" t="s">
        <v>1733</v>
      </c>
      <c r="Z27" s="25" t="s">
        <v>1733</v>
      </c>
    </row>
    <row r="28" spans="2:26" x14ac:dyDescent="0.2">
      <c r="B28" s="15" t="s">
        <v>1327</v>
      </c>
      <c r="C28" s="10"/>
      <c r="D28" s="10" t="s">
        <v>483</v>
      </c>
      <c r="E28" s="10" t="s">
        <v>827</v>
      </c>
      <c r="F28" s="10" t="s">
        <v>1140</v>
      </c>
      <c r="G28" s="10" t="s">
        <v>817</v>
      </c>
      <c r="H28" s="10" t="s">
        <v>21</v>
      </c>
      <c r="I28" s="8" t="s">
        <v>983</v>
      </c>
      <c r="J28" s="23" t="str">
        <f t="shared" si="0"/>
        <v/>
      </c>
      <c r="K28" s="23" t="str">
        <f t="shared" si="1"/>
        <v/>
      </c>
      <c r="L28" s="24"/>
      <c r="M28" s="25" t="s">
        <v>1733</v>
      </c>
      <c r="N28" s="24"/>
      <c r="O28" s="23" t="str">
        <f t="shared" si="2"/>
        <v/>
      </c>
      <c r="P28" s="23" t="str">
        <f t="shared" si="3"/>
        <v/>
      </c>
      <c r="Q28" s="24"/>
      <c r="R28" s="24"/>
      <c r="S28" s="24"/>
      <c r="T28" s="24"/>
      <c r="U28" s="25" t="s">
        <v>1733</v>
      </c>
      <c r="V28" s="25" t="s">
        <v>1733</v>
      </c>
      <c r="W28" s="25" t="s">
        <v>1733</v>
      </c>
      <c r="X28" s="25" t="s">
        <v>1733</v>
      </c>
      <c r="Y28" s="25" t="s">
        <v>1733</v>
      </c>
      <c r="Z28" s="25" t="s">
        <v>1733</v>
      </c>
    </row>
    <row r="29" spans="2:26" x14ac:dyDescent="0.2">
      <c r="B29" s="10" t="s">
        <v>1330</v>
      </c>
      <c r="C29" s="10"/>
      <c r="D29" s="10" t="s">
        <v>483</v>
      </c>
      <c r="E29" s="10" t="s">
        <v>509</v>
      </c>
      <c r="F29" s="10" t="s">
        <v>824</v>
      </c>
      <c r="G29" s="10" t="s">
        <v>817</v>
      </c>
      <c r="H29" s="10" t="s">
        <v>21</v>
      </c>
      <c r="I29" s="8" t="s">
        <v>1098</v>
      </c>
      <c r="J29" s="23" t="str">
        <f t="shared" si="0"/>
        <v/>
      </c>
      <c r="K29" s="23" t="str">
        <f t="shared" si="1"/>
        <v/>
      </c>
      <c r="L29" s="24"/>
      <c r="M29" s="25" t="s">
        <v>1733</v>
      </c>
      <c r="N29" s="24"/>
      <c r="O29" s="23" t="str">
        <f t="shared" si="2"/>
        <v/>
      </c>
      <c r="P29" s="23" t="str">
        <f t="shared" si="3"/>
        <v/>
      </c>
      <c r="Q29" s="24"/>
      <c r="R29" s="24"/>
      <c r="S29" s="24"/>
      <c r="T29" s="24"/>
      <c r="U29" s="25" t="s">
        <v>1733</v>
      </c>
      <c r="V29" s="25" t="s">
        <v>1733</v>
      </c>
      <c r="W29" s="25" t="s">
        <v>1733</v>
      </c>
      <c r="X29" s="25" t="s">
        <v>1733</v>
      </c>
      <c r="Y29" s="25" t="s">
        <v>1733</v>
      </c>
      <c r="Z29" s="25" t="s">
        <v>1733</v>
      </c>
    </row>
    <row r="30" spans="2:26" x14ac:dyDescent="0.2">
      <c r="B30" s="15" t="s">
        <v>1325</v>
      </c>
      <c r="C30" s="10" t="s">
        <v>483</v>
      </c>
      <c r="D30" s="10" t="s">
        <v>509</v>
      </c>
      <c r="E30" s="10" t="s">
        <v>1136</v>
      </c>
      <c r="F30" s="10" t="s">
        <v>824</v>
      </c>
      <c r="G30" s="10" t="s">
        <v>817</v>
      </c>
      <c r="H30" s="10" t="s">
        <v>21</v>
      </c>
      <c r="I30" s="8" t="s">
        <v>1103</v>
      </c>
      <c r="J30" s="23" t="str">
        <f t="shared" si="0"/>
        <v/>
      </c>
      <c r="K30" s="23" t="str">
        <f t="shared" si="1"/>
        <v/>
      </c>
      <c r="L30" s="24"/>
      <c r="M30" s="25" t="s">
        <v>1733</v>
      </c>
      <c r="N30" s="24"/>
      <c r="O30" s="23" t="str">
        <f t="shared" si="2"/>
        <v/>
      </c>
      <c r="P30" s="23" t="str">
        <f t="shared" si="3"/>
        <v/>
      </c>
      <c r="Q30" s="24"/>
      <c r="R30" s="24"/>
      <c r="S30" s="24"/>
      <c r="T30" s="24"/>
      <c r="U30" s="25" t="s">
        <v>1733</v>
      </c>
      <c r="V30" s="25" t="s">
        <v>1733</v>
      </c>
      <c r="W30" s="25" t="s">
        <v>1733</v>
      </c>
      <c r="X30" s="25" t="s">
        <v>1733</v>
      </c>
      <c r="Y30" s="25" t="s">
        <v>1733</v>
      </c>
      <c r="Z30" s="25" t="s">
        <v>1733</v>
      </c>
    </row>
    <row r="31" spans="2:26" x14ac:dyDescent="0.2">
      <c r="B31" s="15" t="s">
        <v>1326</v>
      </c>
      <c r="C31" s="10" t="s">
        <v>483</v>
      </c>
      <c r="D31" s="10" t="s">
        <v>509</v>
      </c>
      <c r="E31" s="10" t="s">
        <v>1138</v>
      </c>
      <c r="F31" s="10" t="s">
        <v>824</v>
      </c>
      <c r="G31" s="10" t="s">
        <v>817</v>
      </c>
      <c r="H31" s="10" t="s">
        <v>21</v>
      </c>
      <c r="I31" s="8" t="s">
        <v>1096</v>
      </c>
      <c r="J31" s="23" t="str">
        <f t="shared" si="0"/>
        <v/>
      </c>
      <c r="K31" s="23" t="str">
        <f t="shared" si="1"/>
        <v/>
      </c>
      <c r="L31" s="24"/>
      <c r="M31" s="25" t="s">
        <v>1733</v>
      </c>
      <c r="N31" s="24"/>
      <c r="O31" s="23" t="str">
        <f t="shared" si="2"/>
        <v/>
      </c>
      <c r="P31" s="23" t="str">
        <f t="shared" si="3"/>
        <v/>
      </c>
      <c r="Q31" s="24"/>
      <c r="R31" s="24"/>
      <c r="S31" s="24"/>
      <c r="T31" s="24"/>
      <c r="U31" s="25" t="s">
        <v>1733</v>
      </c>
      <c r="V31" s="25" t="s">
        <v>1733</v>
      </c>
      <c r="W31" s="25" t="s">
        <v>1733</v>
      </c>
      <c r="X31" s="25" t="s">
        <v>1733</v>
      </c>
      <c r="Y31" s="25" t="s">
        <v>1733</v>
      </c>
      <c r="Z31" s="25" t="s">
        <v>1733</v>
      </c>
    </row>
    <row r="32" spans="2:26" x14ac:dyDescent="0.2">
      <c r="B32" s="15" t="s">
        <v>1327</v>
      </c>
      <c r="C32" s="10" t="s">
        <v>483</v>
      </c>
      <c r="D32" s="10" t="s">
        <v>509</v>
      </c>
      <c r="E32" s="10" t="s">
        <v>1140</v>
      </c>
      <c r="F32" s="10" t="s">
        <v>824</v>
      </c>
      <c r="G32" s="10" t="s">
        <v>817</v>
      </c>
      <c r="H32" s="10" t="s">
        <v>21</v>
      </c>
      <c r="I32" s="8" t="s">
        <v>1116</v>
      </c>
      <c r="J32" s="23" t="str">
        <f t="shared" si="0"/>
        <v/>
      </c>
      <c r="K32" s="23" t="str">
        <f t="shared" si="1"/>
        <v/>
      </c>
      <c r="L32" s="24"/>
      <c r="M32" s="25" t="s">
        <v>1733</v>
      </c>
      <c r="N32" s="24"/>
      <c r="O32" s="23" t="str">
        <f t="shared" si="2"/>
        <v/>
      </c>
      <c r="P32" s="23" t="str">
        <f t="shared" si="3"/>
        <v/>
      </c>
      <c r="Q32" s="24"/>
      <c r="R32" s="24"/>
      <c r="S32" s="24"/>
      <c r="T32" s="24"/>
      <c r="U32" s="25" t="s">
        <v>1733</v>
      </c>
      <c r="V32" s="25" t="s">
        <v>1733</v>
      </c>
      <c r="W32" s="25" t="s">
        <v>1733</v>
      </c>
      <c r="X32" s="25" t="s">
        <v>1733</v>
      </c>
      <c r="Y32" s="25" t="s">
        <v>1733</v>
      </c>
      <c r="Z32" s="25" t="s">
        <v>1733</v>
      </c>
    </row>
    <row r="33" spans="2:26" x14ac:dyDescent="0.2">
      <c r="B33" s="10" t="s">
        <v>1331</v>
      </c>
      <c r="C33" s="10"/>
      <c r="D33" s="10" t="s">
        <v>483</v>
      </c>
      <c r="E33" s="10" t="s">
        <v>827</v>
      </c>
      <c r="F33" s="10" t="s">
        <v>824</v>
      </c>
      <c r="G33" s="10" t="s">
        <v>817</v>
      </c>
      <c r="H33" s="10" t="s">
        <v>21</v>
      </c>
      <c r="I33" s="8" t="s">
        <v>1117</v>
      </c>
      <c r="J33" s="23" t="str">
        <f t="shared" si="0"/>
        <v/>
      </c>
      <c r="K33" s="23" t="str">
        <f t="shared" si="1"/>
        <v/>
      </c>
      <c r="L33" s="24"/>
      <c r="M33" s="25" t="s">
        <v>1733</v>
      </c>
      <c r="N33" s="24"/>
      <c r="O33" s="23" t="str">
        <f t="shared" si="2"/>
        <v/>
      </c>
      <c r="P33" s="23" t="str">
        <f t="shared" si="3"/>
        <v/>
      </c>
      <c r="Q33" s="24"/>
      <c r="R33" s="24"/>
      <c r="S33" s="24"/>
      <c r="T33" s="24"/>
      <c r="U33" s="25" t="s">
        <v>1733</v>
      </c>
      <c r="V33" s="25" t="s">
        <v>1733</v>
      </c>
      <c r="W33" s="25" t="s">
        <v>1733</v>
      </c>
      <c r="X33" s="25" t="s">
        <v>1733</v>
      </c>
      <c r="Y33" s="25" t="s">
        <v>1733</v>
      </c>
      <c r="Z33" s="25" t="s">
        <v>1733</v>
      </c>
    </row>
    <row r="34" spans="2:26" x14ac:dyDescent="0.2">
      <c r="B34" s="15" t="s">
        <v>1325</v>
      </c>
      <c r="C34" s="10" t="s">
        <v>483</v>
      </c>
      <c r="D34" s="10" t="s">
        <v>827</v>
      </c>
      <c r="E34" s="10" t="s">
        <v>1136</v>
      </c>
      <c r="F34" s="10" t="s">
        <v>824</v>
      </c>
      <c r="G34" s="10" t="s">
        <v>817</v>
      </c>
      <c r="H34" s="10" t="s">
        <v>21</v>
      </c>
      <c r="I34" s="8" t="s">
        <v>1118</v>
      </c>
      <c r="J34" s="23" t="str">
        <f t="shared" si="0"/>
        <v/>
      </c>
      <c r="K34" s="23" t="str">
        <f t="shared" si="1"/>
        <v/>
      </c>
      <c r="L34" s="24"/>
      <c r="M34" s="25" t="s">
        <v>1733</v>
      </c>
      <c r="N34" s="24"/>
      <c r="O34" s="23" t="str">
        <f t="shared" si="2"/>
        <v/>
      </c>
      <c r="P34" s="23" t="str">
        <f t="shared" si="3"/>
        <v/>
      </c>
      <c r="Q34" s="24"/>
      <c r="R34" s="24"/>
      <c r="S34" s="24"/>
      <c r="T34" s="24"/>
      <c r="U34" s="25" t="s">
        <v>1733</v>
      </c>
      <c r="V34" s="25" t="s">
        <v>1733</v>
      </c>
      <c r="W34" s="25" t="s">
        <v>1733</v>
      </c>
      <c r="X34" s="25" t="s">
        <v>1733</v>
      </c>
      <c r="Y34" s="25" t="s">
        <v>1733</v>
      </c>
      <c r="Z34" s="25" t="s">
        <v>1733</v>
      </c>
    </row>
    <row r="35" spans="2:26" x14ac:dyDescent="0.2">
      <c r="B35" s="15" t="s">
        <v>1326</v>
      </c>
      <c r="C35" s="10" t="s">
        <v>483</v>
      </c>
      <c r="D35" s="10" t="s">
        <v>827</v>
      </c>
      <c r="E35" s="10" t="s">
        <v>1138</v>
      </c>
      <c r="F35" s="10" t="s">
        <v>824</v>
      </c>
      <c r="G35" s="10" t="s">
        <v>817</v>
      </c>
      <c r="H35" s="10" t="s">
        <v>21</v>
      </c>
      <c r="I35" s="8" t="s">
        <v>1119</v>
      </c>
      <c r="J35" s="23" t="str">
        <f t="shared" si="0"/>
        <v/>
      </c>
      <c r="K35" s="23" t="str">
        <f t="shared" si="1"/>
        <v/>
      </c>
      <c r="L35" s="24"/>
      <c r="M35" s="25" t="s">
        <v>1733</v>
      </c>
      <c r="N35" s="24"/>
      <c r="O35" s="23" t="str">
        <f t="shared" si="2"/>
        <v/>
      </c>
      <c r="P35" s="23" t="str">
        <f t="shared" si="3"/>
        <v/>
      </c>
      <c r="Q35" s="24"/>
      <c r="R35" s="24"/>
      <c r="S35" s="24"/>
      <c r="T35" s="24"/>
      <c r="U35" s="25" t="s">
        <v>1733</v>
      </c>
      <c r="V35" s="25" t="s">
        <v>1733</v>
      </c>
      <c r="W35" s="25" t="s">
        <v>1733</v>
      </c>
      <c r="X35" s="25" t="s">
        <v>1733</v>
      </c>
      <c r="Y35" s="25" t="s">
        <v>1733</v>
      </c>
      <c r="Z35" s="25" t="s">
        <v>1733</v>
      </c>
    </row>
    <row r="36" spans="2:26" x14ac:dyDescent="0.2">
      <c r="B36" s="15" t="s">
        <v>1327</v>
      </c>
      <c r="C36" s="10" t="s">
        <v>483</v>
      </c>
      <c r="D36" s="10" t="s">
        <v>827</v>
      </c>
      <c r="E36" s="10" t="s">
        <v>1140</v>
      </c>
      <c r="F36" s="10" t="s">
        <v>824</v>
      </c>
      <c r="G36" s="10" t="s">
        <v>817</v>
      </c>
      <c r="H36" s="10" t="s">
        <v>21</v>
      </c>
      <c r="I36" s="8" t="s">
        <v>1120</v>
      </c>
      <c r="J36" s="23" t="str">
        <f t="shared" si="0"/>
        <v/>
      </c>
      <c r="K36" s="23" t="str">
        <f t="shared" si="1"/>
        <v/>
      </c>
      <c r="L36" s="24"/>
      <c r="M36" s="25" t="s">
        <v>1733</v>
      </c>
      <c r="N36" s="24"/>
      <c r="O36" s="23" t="str">
        <f t="shared" si="2"/>
        <v/>
      </c>
      <c r="P36" s="23" t="str">
        <f t="shared" si="3"/>
        <v/>
      </c>
      <c r="Q36" s="24"/>
      <c r="R36" s="24"/>
      <c r="S36" s="24"/>
      <c r="T36" s="24"/>
      <c r="U36" s="25" t="s">
        <v>1733</v>
      </c>
      <c r="V36" s="25" t="s">
        <v>1733</v>
      </c>
      <c r="W36" s="25" t="s">
        <v>1733</v>
      </c>
      <c r="X36" s="25" t="s">
        <v>1733</v>
      </c>
      <c r="Y36" s="25" t="s">
        <v>1733</v>
      </c>
      <c r="Z36" s="25" t="s">
        <v>1733</v>
      </c>
    </row>
  </sheetData>
  <printOptions gridLines="1" gridLinesSet="0"/>
  <pageMargins left="0" right="0" top="0" bottom="0" header="0" footer="0"/>
  <pageSetup paperSize="9" fitToHeight="0" orientation="portrait"/>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List77">
    <tabColor indexed="23"/>
  </sheetPr>
  <dimension ref="A1:AA34"/>
  <sheetViews>
    <sheetView workbookViewId="0">
      <pane xSplit="10" ySplit="14" topLeftCell="K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9" width="9.140625" style="11" hidden="1" customWidth="1"/>
    <col min="10" max="10" width="8.7109375" style="11" customWidth="1"/>
    <col min="11" max="27" width="16.7109375" style="11" customWidth="1"/>
    <col min="28" max="16384" width="8.85546875" style="11"/>
  </cols>
  <sheetData>
    <row r="1" spans="1:27" ht="12" x14ac:dyDescent="0.2">
      <c r="A1" s="1" t="s">
        <v>1332</v>
      </c>
      <c r="F1" s="12" t="s">
        <v>1734</v>
      </c>
    </row>
    <row r="5" spans="1:27" s="13" customFormat="1" x14ac:dyDescent="0.25"/>
    <row r="6" spans="1:27" s="13" customFormat="1" ht="56.25" x14ac:dyDescent="0.25">
      <c r="K6" s="6" t="s">
        <v>1072</v>
      </c>
      <c r="L6" s="6"/>
      <c r="M6" s="6"/>
      <c r="N6" s="6"/>
      <c r="O6" s="6"/>
      <c r="P6" s="6"/>
      <c r="Q6" s="6"/>
      <c r="R6" s="6"/>
      <c r="S6" s="6"/>
      <c r="T6" s="6"/>
      <c r="U6" s="6"/>
      <c r="V6" s="6"/>
      <c r="W6" s="6"/>
      <c r="X6" s="6"/>
      <c r="Y6" s="6"/>
      <c r="Z6" s="6"/>
      <c r="AA6" s="6"/>
    </row>
    <row r="7" spans="1:27" s="13" customFormat="1" ht="33.75" x14ac:dyDescent="0.25">
      <c r="K7" s="6"/>
      <c r="L7" s="6" t="s">
        <v>1105</v>
      </c>
      <c r="M7" s="6" t="s">
        <v>1001</v>
      </c>
      <c r="N7" s="6"/>
      <c r="O7" s="6"/>
      <c r="P7" s="6" t="s">
        <v>1106</v>
      </c>
      <c r="Q7" s="6"/>
      <c r="R7" s="6"/>
      <c r="S7" s="6"/>
      <c r="T7" s="6"/>
      <c r="U7" s="6"/>
      <c r="V7" s="6"/>
      <c r="W7" s="6"/>
      <c r="X7" s="6"/>
      <c r="Y7" s="6"/>
      <c r="Z7" s="6"/>
      <c r="AA7" s="6"/>
    </row>
    <row r="8" spans="1:27" s="13" customFormat="1" ht="33.75" x14ac:dyDescent="0.25">
      <c r="K8" s="6"/>
      <c r="L8" s="6"/>
      <c r="M8" s="6"/>
      <c r="N8" s="6" t="s">
        <v>1299</v>
      </c>
      <c r="O8" s="6" t="s">
        <v>1105</v>
      </c>
      <c r="P8" s="6"/>
      <c r="Q8" s="6" t="s">
        <v>1105</v>
      </c>
      <c r="R8" s="6" t="s">
        <v>1110</v>
      </c>
      <c r="S8" s="6"/>
      <c r="T8" s="6" t="s">
        <v>1300</v>
      </c>
      <c r="U8" s="6"/>
      <c r="V8" s="6"/>
      <c r="W8" s="6"/>
      <c r="X8" s="6"/>
      <c r="Y8" s="6"/>
      <c r="Z8" s="6"/>
      <c r="AA8" s="6"/>
    </row>
    <row r="9" spans="1:27" s="13" customFormat="1" ht="33.75" x14ac:dyDescent="0.25">
      <c r="K9" s="6"/>
      <c r="L9" s="6"/>
      <c r="M9" s="6"/>
      <c r="N9" s="6"/>
      <c r="O9" s="6"/>
      <c r="P9" s="6"/>
      <c r="Q9" s="6"/>
      <c r="R9" s="6"/>
      <c r="S9" s="6" t="s">
        <v>1105</v>
      </c>
      <c r="T9" s="6"/>
      <c r="U9" s="6" t="s">
        <v>1105</v>
      </c>
      <c r="V9" s="6" t="s">
        <v>1008</v>
      </c>
      <c r="W9" s="6" t="s">
        <v>1009</v>
      </c>
      <c r="X9" s="6" t="s">
        <v>1111</v>
      </c>
      <c r="Y9" s="6" t="s">
        <v>1011</v>
      </c>
      <c r="Z9" s="6" t="s">
        <v>1012</v>
      </c>
      <c r="AA9" s="6" t="s">
        <v>1013</v>
      </c>
    </row>
    <row r="10" spans="1:27" hidden="1" x14ac:dyDescent="0.2">
      <c r="K10" s="10"/>
      <c r="L10" s="10"/>
      <c r="M10" s="10"/>
      <c r="N10" s="10"/>
      <c r="O10" s="10"/>
      <c r="P10" s="10"/>
      <c r="Q10" s="10"/>
      <c r="R10" s="10"/>
      <c r="S10" s="10" t="s">
        <v>10</v>
      </c>
      <c r="T10" s="10"/>
      <c r="U10" s="10" t="s">
        <v>10</v>
      </c>
      <c r="V10" s="10"/>
      <c r="W10" s="10"/>
      <c r="X10" s="10"/>
      <c r="Y10" s="10"/>
      <c r="Z10" s="10"/>
      <c r="AA10" s="10"/>
    </row>
    <row r="11" spans="1:27" hidden="1" x14ac:dyDescent="0.2">
      <c r="K11" s="10"/>
      <c r="L11" s="10"/>
      <c r="M11" s="10"/>
      <c r="N11" s="10" t="s">
        <v>10</v>
      </c>
      <c r="O11" s="10" t="s">
        <v>10</v>
      </c>
      <c r="P11" s="10"/>
      <c r="Q11" s="10" t="s">
        <v>10</v>
      </c>
      <c r="R11" s="10" t="s">
        <v>10</v>
      </c>
      <c r="S11" s="10" t="s">
        <v>1114</v>
      </c>
      <c r="T11" s="10" t="s">
        <v>10</v>
      </c>
      <c r="U11" s="10" t="s">
        <v>1114</v>
      </c>
      <c r="V11" s="10" t="s">
        <v>10</v>
      </c>
      <c r="W11" s="10" t="s">
        <v>10</v>
      </c>
      <c r="X11" s="10" t="s">
        <v>10</v>
      </c>
      <c r="Y11" s="10" t="s">
        <v>10</v>
      </c>
      <c r="Z11" s="10" t="s">
        <v>10</v>
      </c>
      <c r="AA11" s="10" t="s">
        <v>10</v>
      </c>
    </row>
    <row r="12" spans="1:27" hidden="1" x14ac:dyDescent="0.2">
      <c r="K12" s="10"/>
      <c r="L12" s="10" t="s">
        <v>10</v>
      </c>
      <c r="M12" s="10" t="s">
        <v>10</v>
      </c>
      <c r="N12" s="10" t="s">
        <v>1018</v>
      </c>
      <c r="O12" s="10" t="s">
        <v>1114</v>
      </c>
      <c r="P12" s="10" t="s">
        <v>10</v>
      </c>
      <c r="Q12" s="10" t="s">
        <v>1114</v>
      </c>
      <c r="R12" s="10" t="s">
        <v>490</v>
      </c>
      <c r="S12" s="10" t="s">
        <v>490</v>
      </c>
      <c r="T12" s="10" t="s">
        <v>490</v>
      </c>
      <c r="U12" s="10" t="s">
        <v>490</v>
      </c>
      <c r="V12" s="10" t="s">
        <v>490</v>
      </c>
      <c r="W12" s="10" t="s">
        <v>490</v>
      </c>
      <c r="X12" s="10" t="s">
        <v>490</v>
      </c>
      <c r="Y12" s="10" t="s">
        <v>490</v>
      </c>
      <c r="Z12" s="10" t="s">
        <v>490</v>
      </c>
      <c r="AA12" s="10" t="s">
        <v>490</v>
      </c>
    </row>
    <row r="13" spans="1:27" hidden="1" x14ac:dyDescent="0.2">
      <c r="K13" s="10" t="s">
        <v>10</v>
      </c>
      <c r="L13" s="10" t="s">
        <v>1114</v>
      </c>
      <c r="M13" s="10" t="s">
        <v>1018</v>
      </c>
      <c r="N13" s="10" t="s">
        <v>595</v>
      </c>
      <c r="O13" s="10" t="s">
        <v>1018</v>
      </c>
      <c r="P13" s="10" t="s">
        <v>490</v>
      </c>
      <c r="Q13" s="10" t="s">
        <v>490</v>
      </c>
      <c r="R13" s="10" t="s">
        <v>1020</v>
      </c>
      <c r="S13" s="10" t="s">
        <v>1020</v>
      </c>
      <c r="T13" s="10" t="s">
        <v>596</v>
      </c>
      <c r="U13" s="10" t="s">
        <v>596</v>
      </c>
      <c r="V13" s="10" t="s">
        <v>1021</v>
      </c>
      <c r="W13" s="10" t="s">
        <v>1022</v>
      </c>
      <c r="X13" s="10" t="s">
        <v>1023</v>
      </c>
      <c r="Y13" s="10" t="s">
        <v>1024</v>
      </c>
      <c r="Z13" s="10" t="s">
        <v>1025</v>
      </c>
      <c r="AA13" s="10" t="s">
        <v>1026</v>
      </c>
    </row>
    <row r="14" spans="1:27" x14ac:dyDescent="0.2">
      <c r="J14" s="7" t="s">
        <v>1732</v>
      </c>
      <c r="K14" s="8" t="s">
        <v>838</v>
      </c>
      <c r="L14" s="8" t="s">
        <v>839</v>
      </c>
      <c r="M14" s="8" t="s">
        <v>840</v>
      </c>
      <c r="N14" s="8" t="s">
        <v>844</v>
      </c>
      <c r="O14" s="8" t="s">
        <v>845</v>
      </c>
      <c r="P14" s="8" t="s">
        <v>846</v>
      </c>
      <c r="Q14" s="8" t="s">
        <v>848</v>
      </c>
      <c r="R14" s="8" t="s">
        <v>850</v>
      </c>
      <c r="S14" s="8" t="s">
        <v>976</v>
      </c>
      <c r="T14" s="8" t="s">
        <v>978</v>
      </c>
      <c r="U14" s="8" t="s">
        <v>981</v>
      </c>
      <c r="V14" s="8" t="s">
        <v>983</v>
      </c>
      <c r="W14" s="8" t="s">
        <v>1098</v>
      </c>
      <c r="X14" s="8" t="s">
        <v>1103</v>
      </c>
      <c r="Y14" s="8" t="s">
        <v>1096</v>
      </c>
      <c r="Z14" s="8" t="s">
        <v>1116</v>
      </c>
      <c r="AA14" s="8" t="s">
        <v>1117</v>
      </c>
    </row>
    <row r="15" spans="1:27" x14ac:dyDescent="0.2">
      <c r="B15" s="10" t="s">
        <v>21</v>
      </c>
      <c r="C15" s="10"/>
      <c r="D15" s="10"/>
      <c r="E15" s="10"/>
      <c r="F15" s="10"/>
      <c r="G15" s="10" t="s">
        <v>1072</v>
      </c>
      <c r="H15" s="10" t="s">
        <v>1099</v>
      </c>
      <c r="I15" s="10" t="s">
        <v>21</v>
      </c>
      <c r="J15" s="8" t="s">
        <v>838</v>
      </c>
      <c r="K15" s="23" t="str">
        <f t="shared" ref="K15:K34" si="0">IF(SUM(M15,P15)&lt;&gt;0,SUM(M15,P15),"")</f>
        <v/>
      </c>
      <c r="L15" s="23" t="str">
        <f t="shared" ref="L15:L34" si="1">IF(SUM(O15,Q15)&lt;&gt;0,SUM(O15,Q15),"")</f>
        <v/>
      </c>
      <c r="M15" s="24"/>
      <c r="N15" s="24"/>
      <c r="O15" s="24"/>
      <c r="P15" s="23" t="str">
        <f t="shared" ref="P15:P34" si="2">IF(SUM(R15,T15)&lt;&gt;0,SUM(R15,T15),"")</f>
        <v/>
      </c>
      <c r="Q15" s="23" t="str">
        <f t="shared" ref="Q15:Q34" si="3">IF(S15+U15&lt;&gt;0,S15+U15,"")</f>
        <v/>
      </c>
      <c r="R15" s="24"/>
      <c r="S15" s="24"/>
      <c r="T15" s="23" t="str">
        <f t="shared" ref="T15:T34" si="4">IF(SUM(V15:AA15)&lt;&gt;0,SUM(V15:AA15),"")</f>
        <v/>
      </c>
      <c r="U15" s="24"/>
      <c r="V15" s="24"/>
      <c r="W15" s="24"/>
      <c r="X15" s="24"/>
      <c r="Y15" s="24"/>
      <c r="Z15" s="24"/>
      <c r="AA15" s="24"/>
    </row>
    <row r="16" spans="1:27" x14ac:dyDescent="0.2">
      <c r="B16" s="15" t="s">
        <v>828</v>
      </c>
      <c r="C16" s="10"/>
      <c r="D16" s="10"/>
      <c r="E16" s="10"/>
      <c r="F16" s="10" t="s">
        <v>1072</v>
      </c>
      <c r="G16" s="10" t="s">
        <v>1099</v>
      </c>
      <c r="H16" s="10" t="s">
        <v>486</v>
      </c>
      <c r="I16" s="10" t="s">
        <v>21</v>
      </c>
      <c r="J16" s="8" t="s">
        <v>839</v>
      </c>
      <c r="K16" s="23" t="str">
        <f t="shared" si="0"/>
        <v/>
      </c>
      <c r="L16" s="23" t="str">
        <f t="shared" si="1"/>
        <v/>
      </c>
      <c r="M16" s="24"/>
      <c r="N16" s="24"/>
      <c r="O16" s="24"/>
      <c r="P16" s="23" t="str">
        <f t="shared" si="2"/>
        <v/>
      </c>
      <c r="Q16" s="23" t="str">
        <f t="shared" si="3"/>
        <v/>
      </c>
      <c r="R16" s="24"/>
      <c r="S16" s="24"/>
      <c r="T16" s="23" t="str">
        <f t="shared" si="4"/>
        <v/>
      </c>
      <c r="U16" s="24"/>
      <c r="V16" s="24"/>
      <c r="W16" s="24"/>
      <c r="X16" s="24"/>
      <c r="Y16" s="24"/>
      <c r="Z16" s="24"/>
      <c r="AA16" s="24"/>
    </row>
    <row r="17" spans="2:27" x14ac:dyDescent="0.2">
      <c r="B17" s="16" t="s">
        <v>1301</v>
      </c>
      <c r="C17" s="10"/>
      <c r="D17" s="10"/>
      <c r="E17" s="10" t="s">
        <v>1072</v>
      </c>
      <c r="F17" s="10" t="s">
        <v>1099</v>
      </c>
      <c r="G17" s="10" t="s">
        <v>486</v>
      </c>
      <c r="H17" s="10" t="s">
        <v>816</v>
      </c>
      <c r="I17" s="10" t="s">
        <v>21</v>
      </c>
      <c r="J17" s="8" t="s">
        <v>840</v>
      </c>
      <c r="K17" s="23" t="str">
        <f t="shared" si="0"/>
        <v/>
      </c>
      <c r="L17" s="23" t="str">
        <f t="shared" si="1"/>
        <v/>
      </c>
      <c r="M17" s="24"/>
      <c r="N17" s="24"/>
      <c r="O17" s="24"/>
      <c r="P17" s="23" t="str">
        <f t="shared" si="2"/>
        <v/>
      </c>
      <c r="Q17" s="23" t="str">
        <f t="shared" si="3"/>
        <v/>
      </c>
      <c r="R17" s="24"/>
      <c r="S17" s="24"/>
      <c r="T17" s="23" t="str">
        <f t="shared" si="4"/>
        <v/>
      </c>
      <c r="U17" s="24"/>
      <c r="V17" s="24"/>
      <c r="W17" s="24"/>
      <c r="X17" s="24"/>
      <c r="Y17" s="24"/>
      <c r="Z17" s="24"/>
      <c r="AA17" s="24"/>
    </row>
    <row r="18" spans="2:27" x14ac:dyDescent="0.2">
      <c r="B18" s="15" t="s">
        <v>1302</v>
      </c>
      <c r="C18" s="10"/>
      <c r="D18" s="10"/>
      <c r="E18" s="10" t="s">
        <v>1072</v>
      </c>
      <c r="F18" s="10" t="s">
        <v>1099</v>
      </c>
      <c r="G18" s="10" t="s">
        <v>483</v>
      </c>
      <c r="H18" s="10" t="s">
        <v>509</v>
      </c>
      <c r="I18" s="10" t="s">
        <v>21</v>
      </c>
      <c r="J18" s="8" t="s">
        <v>844</v>
      </c>
      <c r="K18" s="23" t="str">
        <f t="shared" si="0"/>
        <v/>
      </c>
      <c r="L18" s="23" t="str">
        <f t="shared" si="1"/>
        <v/>
      </c>
      <c r="M18" s="24"/>
      <c r="N18" s="24"/>
      <c r="O18" s="24"/>
      <c r="P18" s="23" t="str">
        <f t="shared" si="2"/>
        <v/>
      </c>
      <c r="Q18" s="23" t="str">
        <f t="shared" si="3"/>
        <v/>
      </c>
      <c r="R18" s="24"/>
      <c r="S18" s="24"/>
      <c r="T18" s="23" t="str">
        <f t="shared" si="4"/>
        <v/>
      </c>
      <c r="U18" s="24"/>
      <c r="V18" s="24"/>
      <c r="W18" s="24"/>
      <c r="X18" s="24"/>
      <c r="Y18" s="24"/>
      <c r="Z18" s="24"/>
      <c r="AA18" s="24"/>
    </row>
    <row r="19" spans="2:27" x14ac:dyDescent="0.2">
      <c r="B19" s="16" t="s">
        <v>1303</v>
      </c>
      <c r="C19" s="10"/>
      <c r="D19" s="10" t="s">
        <v>1072</v>
      </c>
      <c r="E19" s="10" t="s">
        <v>1099</v>
      </c>
      <c r="F19" s="10" t="s">
        <v>483</v>
      </c>
      <c r="G19" s="10" t="s">
        <v>509</v>
      </c>
      <c r="H19" s="10" t="s">
        <v>824</v>
      </c>
      <c r="I19" s="10" t="s">
        <v>21</v>
      </c>
      <c r="J19" s="8" t="s">
        <v>845</v>
      </c>
      <c r="K19" s="23" t="str">
        <f t="shared" si="0"/>
        <v/>
      </c>
      <c r="L19" s="23" t="str">
        <f t="shared" si="1"/>
        <v/>
      </c>
      <c r="M19" s="24"/>
      <c r="N19" s="24"/>
      <c r="O19" s="24"/>
      <c r="P19" s="23" t="str">
        <f t="shared" si="2"/>
        <v/>
      </c>
      <c r="Q19" s="23" t="str">
        <f t="shared" si="3"/>
        <v/>
      </c>
      <c r="R19" s="24"/>
      <c r="S19" s="24"/>
      <c r="T19" s="23" t="str">
        <f t="shared" si="4"/>
        <v/>
      </c>
      <c r="U19" s="24"/>
      <c r="V19" s="24"/>
      <c r="W19" s="24"/>
      <c r="X19" s="24"/>
      <c r="Y19" s="24"/>
      <c r="Z19" s="24"/>
      <c r="AA19" s="24"/>
    </row>
    <row r="20" spans="2:27" x14ac:dyDescent="0.2">
      <c r="B20" s="15" t="s">
        <v>1304</v>
      </c>
      <c r="C20" s="10"/>
      <c r="D20" s="10"/>
      <c r="E20" s="10" t="s">
        <v>1072</v>
      </c>
      <c r="F20" s="10" t="s">
        <v>1099</v>
      </c>
      <c r="G20" s="10" t="s">
        <v>483</v>
      </c>
      <c r="H20" s="10" t="s">
        <v>827</v>
      </c>
      <c r="I20" s="10" t="s">
        <v>21</v>
      </c>
      <c r="J20" s="8" t="s">
        <v>846</v>
      </c>
      <c r="K20" s="23" t="str">
        <f t="shared" si="0"/>
        <v/>
      </c>
      <c r="L20" s="23" t="str">
        <f t="shared" si="1"/>
        <v/>
      </c>
      <c r="M20" s="24"/>
      <c r="N20" s="24"/>
      <c r="O20" s="24"/>
      <c r="P20" s="23" t="str">
        <f t="shared" si="2"/>
        <v/>
      </c>
      <c r="Q20" s="23" t="str">
        <f t="shared" si="3"/>
        <v/>
      </c>
      <c r="R20" s="24"/>
      <c r="S20" s="24"/>
      <c r="T20" s="23" t="str">
        <f t="shared" si="4"/>
        <v/>
      </c>
      <c r="U20" s="24"/>
      <c r="V20" s="24"/>
      <c r="W20" s="24"/>
      <c r="X20" s="24"/>
      <c r="Y20" s="24"/>
      <c r="Z20" s="24"/>
      <c r="AA20" s="24"/>
    </row>
    <row r="21" spans="2:27" x14ac:dyDescent="0.2">
      <c r="B21" s="16" t="s">
        <v>1305</v>
      </c>
      <c r="C21" s="10"/>
      <c r="D21" s="10" t="s">
        <v>1072</v>
      </c>
      <c r="E21" s="10" t="s">
        <v>1099</v>
      </c>
      <c r="F21" s="10" t="s">
        <v>483</v>
      </c>
      <c r="G21" s="10" t="s">
        <v>827</v>
      </c>
      <c r="H21" s="10" t="s">
        <v>824</v>
      </c>
      <c r="I21" s="10" t="s">
        <v>21</v>
      </c>
      <c r="J21" s="8" t="s">
        <v>848</v>
      </c>
      <c r="K21" s="23" t="str">
        <f t="shared" si="0"/>
        <v/>
      </c>
      <c r="L21" s="23" t="str">
        <f t="shared" si="1"/>
        <v/>
      </c>
      <c r="M21" s="24"/>
      <c r="N21" s="24"/>
      <c r="O21" s="24"/>
      <c r="P21" s="23" t="str">
        <f t="shared" si="2"/>
        <v/>
      </c>
      <c r="Q21" s="23" t="str">
        <f t="shared" si="3"/>
        <v/>
      </c>
      <c r="R21" s="24"/>
      <c r="S21" s="24"/>
      <c r="T21" s="23" t="str">
        <f t="shared" si="4"/>
        <v/>
      </c>
      <c r="U21" s="24"/>
      <c r="V21" s="24"/>
      <c r="W21" s="24"/>
      <c r="X21" s="24"/>
      <c r="Y21" s="24"/>
      <c r="Z21" s="24"/>
      <c r="AA21" s="24"/>
    </row>
    <row r="22" spans="2:27" x14ac:dyDescent="0.2">
      <c r="B22" s="10" t="s">
        <v>1311</v>
      </c>
      <c r="C22" s="10"/>
      <c r="D22" s="10"/>
      <c r="E22" s="10"/>
      <c r="F22" s="10"/>
      <c r="G22" s="10" t="s">
        <v>494</v>
      </c>
      <c r="H22" s="10" t="s">
        <v>1033</v>
      </c>
      <c r="I22" s="10" t="s">
        <v>21</v>
      </c>
      <c r="J22" s="8" t="s">
        <v>850</v>
      </c>
      <c r="K22" s="23" t="str">
        <f t="shared" si="0"/>
        <v/>
      </c>
      <c r="L22" s="23" t="str">
        <f t="shared" si="1"/>
        <v/>
      </c>
      <c r="M22" s="24"/>
      <c r="N22" s="24"/>
      <c r="O22" s="24"/>
      <c r="P22" s="23" t="str">
        <f t="shared" si="2"/>
        <v/>
      </c>
      <c r="Q22" s="23" t="str">
        <f t="shared" si="3"/>
        <v/>
      </c>
      <c r="R22" s="24"/>
      <c r="S22" s="24"/>
      <c r="T22" s="23" t="str">
        <f t="shared" si="4"/>
        <v/>
      </c>
      <c r="U22" s="24"/>
      <c r="V22" s="24"/>
      <c r="W22" s="24"/>
      <c r="X22" s="24"/>
      <c r="Y22" s="24"/>
      <c r="Z22" s="24"/>
      <c r="AA22" s="24"/>
    </row>
    <row r="23" spans="2:27" x14ac:dyDescent="0.2">
      <c r="B23" s="15" t="s">
        <v>828</v>
      </c>
      <c r="C23" s="10"/>
      <c r="D23" s="10"/>
      <c r="E23" s="10"/>
      <c r="F23" s="10" t="s">
        <v>494</v>
      </c>
      <c r="G23" s="10" t="s">
        <v>1030</v>
      </c>
      <c r="H23" s="10" t="s">
        <v>486</v>
      </c>
      <c r="I23" s="10" t="s">
        <v>21</v>
      </c>
      <c r="J23" s="8" t="s">
        <v>976</v>
      </c>
      <c r="K23" s="23" t="str">
        <f t="shared" si="0"/>
        <v/>
      </c>
      <c r="L23" s="23" t="str">
        <f t="shared" si="1"/>
        <v/>
      </c>
      <c r="M23" s="24"/>
      <c r="N23" s="24"/>
      <c r="O23" s="24"/>
      <c r="P23" s="23" t="str">
        <f t="shared" si="2"/>
        <v/>
      </c>
      <c r="Q23" s="23" t="str">
        <f t="shared" si="3"/>
        <v/>
      </c>
      <c r="R23" s="24"/>
      <c r="S23" s="24"/>
      <c r="T23" s="23" t="str">
        <f t="shared" si="4"/>
        <v/>
      </c>
      <c r="U23" s="24"/>
      <c r="V23" s="24"/>
      <c r="W23" s="24"/>
      <c r="X23" s="24"/>
      <c r="Y23" s="24"/>
      <c r="Z23" s="24"/>
      <c r="AA23" s="24"/>
    </row>
    <row r="24" spans="2:27" x14ac:dyDescent="0.2">
      <c r="B24" s="16" t="s">
        <v>1301</v>
      </c>
      <c r="C24" s="10"/>
      <c r="D24" s="10"/>
      <c r="E24" s="10" t="s">
        <v>494</v>
      </c>
      <c r="F24" s="10" t="s">
        <v>1030</v>
      </c>
      <c r="G24" s="10" t="s">
        <v>486</v>
      </c>
      <c r="H24" s="10" t="s">
        <v>816</v>
      </c>
      <c r="I24" s="10" t="s">
        <v>21</v>
      </c>
      <c r="J24" s="8" t="s">
        <v>978</v>
      </c>
      <c r="K24" s="23" t="str">
        <f t="shared" si="0"/>
        <v/>
      </c>
      <c r="L24" s="23" t="str">
        <f t="shared" si="1"/>
        <v/>
      </c>
      <c r="M24" s="24"/>
      <c r="N24" s="24"/>
      <c r="O24" s="24"/>
      <c r="P24" s="23" t="str">
        <f t="shared" si="2"/>
        <v/>
      </c>
      <c r="Q24" s="23" t="str">
        <f t="shared" si="3"/>
        <v/>
      </c>
      <c r="R24" s="24"/>
      <c r="S24" s="24"/>
      <c r="T24" s="23" t="str">
        <f t="shared" si="4"/>
        <v/>
      </c>
      <c r="U24" s="24"/>
      <c r="V24" s="24"/>
      <c r="W24" s="24"/>
      <c r="X24" s="24"/>
      <c r="Y24" s="24"/>
      <c r="Z24" s="24"/>
      <c r="AA24" s="24"/>
    </row>
    <row r="25" spans="2:27" x14ac:dyDescent="0.2">
      <c r="B25" s="15" t="s">
        <v>1302</v>
      </c>
      <c r="C25" s="10"/>
      <c r="D25" s="10"/>
      <c r="E25" s="10" t="s">
        <v>494</v>
      </c>
      <c r="F25" s="10" t="s">
        <v>1030</v>
      </c>
      <c r="G25" s="10" t="s">
        <v>483</v>
      </c>
      <c r="H25" s="10" t="s">
        <v>509</v>
      </c>
      <c r="I25" s="10" t="s">
        <v>21</v>
      </c>
      <c r="J25" s="8" t="s">
        <v>981</v>
      </c>
      <c r="K25" s="23" t="str">
        <f t="shared" si="0"/>
        <v/>
      </c>
      <c r="L25" s="23" t="str">
        <f t="shared" si="1"/>
        <v/>
      </c>
      <c r="M25" s="24"/>
      <c r="N25" s="24"/>
      <c r="O25" s="24"/>
      <c r="P25" s="23" t="str">
        <f t="shared" si="2"/>
        <v/>
      </c>
      <c r="Q25" s="23" t="str">
        <f t="shared" si="3"/>
        <v/>
      </c>
      <c r="R25" s="24"/>
      <c r="S25" s="24"/>
      <c r="T25" s="23" t="str">
        <f t="shared" si="4"/>
        <v/>
      </c>
      <c r="U25" s="24"/>
      <c r="V25" s="24"/>
      <c r="W25" s="24"/>
      <c r="X25" s="24"/>
      <c r="Y25" s="24"/>
      <c r="Z25" s="24"/>
      <c r="AA25" s="24"/>
    </row>
    <row r="26" spans="2:27" x14ac:dyDescent="0.2">
      <c r="B26" s="16" t="s">
        <v>1303</v>
      </c>
      <c r="C26" s="10"/>
      <c r="D26" s="10" t="s">
        <v>494</v>
      </c>
      <c r="E26" s="10" t="s">
        <v>1030</v>
      </c>
      <c r="F26" s="10" t="s">
        <v>483</v>
      </c>
      <c r="G26" s="10" t="s">
        <v>509</v>
      </c>
      <c r="H26" s="10" t="s">
        <v>824</v>
      </c>
      <c r="I26" s="10" t="s">
        <v>21</v>
      </c>
      <c r="J26" s="8" t="s">
        <v>983</v>
      </c>
      <c r="K26" s="23" t="str">
        <f t="shared" si="0"/>
        <v/>
      </c>
      <c r="L26" s="23" t="str">
        <f t="shared" si="1"/>
        <v/>
      </c>
      <c r="M26" s="24"/>
      <c r="N26" s="24"/>
      <c r="O26" s="24"/>
      <c r="P26" s="23" t="str">
        <f t="shared" si="2"/>
        <v/>
      </c>
      <c r="Q26" s="23" t="str">
        <f t="shared" si="3"/>
        <v/>
      </c>
      <c r="R26" s="24"/>
      <c r="S26" s="24"/>
      <c r="T26" s="23" t="str">
        <f t="shared" si="4"/>
        <v/>
      </c>
      <c r="U26" s="24"/>
      <c r="V26" s="24"/>
      <c r="W26" s="24"/>
      <c r="X26" s="24"/>
      <c r="Y26" s="24"/>
      <c r="Z26" s="24"/>
      <c r="AA26" s="24"/>
    </row>
    <row r="27" spans="2:27" x14ac:dyDescent="0.2">
      <c r="B27" s="15" t="s">
        <v>1304</v>
      </c>
      <c r="C27" s="10"/>
      <c r="D27" s="10"/>
      <c r="E27" s="10" t="s">
        <v>494</v>
      </c>
      <c r="F27" s="10" t="s">
        <v>1030</v>
      </c>
      <c r="G27" s="10" t="s">
        <v>483</v>
      </c>
      <c r="H27" s="10" t="s">
        <v>827</v>
      </c>
      <c r="I27" s="10" t="s">
        <v>21</v>
      </c>
      <c r="J27" s="8" t="s">
        <v>1098</v>
      </c>
      <c r="K27" s="23" t="str">
        <f t="shared" si="0"/>
        <v/>
      </c>
      <c r="L27" s="23" t="str">
        <f t="shared" si="1"/>
        <v/>
      </c>
      <c r="M27" s="24"/>
      <c r="N27" s="24"/>
      <c r="O27" s="24"/>
      <c r="P27" s="23" t="str">
        <f t="shared" si="2"/>
        <v/>
      </c>
      <c r="Q27" s="23" t="str">
        <f t="shared" si="3"/>
        <v/>
      </c>
      <c r="R27" s="24"/>
      <c r="S27" s="24"/>
      <c r="T27" s="23" t="str">
        <f t="shared" si="4"/>
        <v/>
      </c>
      <c r="U27" s="24"/>
      <c r="V27" s="24"/>
      <c r="W27" s="24"/>
      <c r="X27" s="24"/>
      <c r="Y27" s="24"/>
      <c r="Z27" s="24"/>
      <c r="AA27" s="24"/>
    </row>
    <row r="28" spans="2:27" x14ac:dyDescent="0.2">
      <c r="B28" s="16" t="s">
        <v>1305</v>
      </c>
      <c r="C28" s="10"/>
      <c r="D28" s="10" t="s">
        <v>494</v>
      </c>
      <c r="E28" s="10" t="s">
        <v>1030</v>
      </c>
      <c r="F28" s="10" t="s">
        <v>483</v>
      </c>
      <c r="G28" s="10" t="s">
        <v>827</v>
      </c>
      <c r="H28" s="10" t="s">
        <v>824</v>
      </c>
      <c r="I28" s="10" t="s">
        <v>21</v>
      </c>
      <c r="J28" s="8" t="s">
        <v>1103</v>
      </c>
      <c r="K28" s="23" t="str">
        <f t="shared" si="0"/>
        <v/>
      </c>
      <c r="L28" s="23" t="str">
        <f t="shared" si="1"/>
        <v/>
      </c>
      <c r="M28" s="24"/>
      <c r="N28" s="24"/>
      <c r="O28" s="24"/>
      <c r="P28" s="23" t="str">
        <f t="shared" si="2"/>
        <v/>
      </c>
      <c r="Q28" s="23" t="str">
        <f t="shared" si="3"/>
        <v/>
      </c>
      <c r="R28" s="24"/>
      <c r="S28" s="24"/>
      <c r="T28" s="23" t="str">
        <f t="shared" si="4"/>
        <v/>
      </c>
      <c r="U28" s="24"/>
      <c r="V28" s="24"/>
      <c r="W28" s="24"/>
      <c r="X28" s="24"/>
      <c r="Y28" s="24"/>
      <c r="Z28" s="24"/>
      <c r="AA28" s="24"/>
    </row>
    <row r="29" spans="2:27" x14ac:dyDescent="0.2">
      <c r="B29" s="10" t="s">
        <v>1312</v>
      </c>
      <c r="C29" s="10"/>
      <c r="D29" s="10"/>
      <c r="E29" s="10"/>
      <c r="F29" s="10" t="s">
        <v>1072</v>
      </c>
      <c r="G29" s="10" t="s">
        <v>1099</v>
      </c>
      <c r="H29" s="10" t="s">
        <v>1313</v>
      </c>
      <c r="I29" s="10" t="s">
        <v>21</v>
      </c>
      <c r="J29" s="8" t="s">
        <v>1096</v>
      </c>
      <c r="K29" s="23" t="str">
        <f t="shared" si="0"/>
        <v/>
      </c>
      <c r="L29" s="23" t="str">
        <f t="shared" si="1"/>
        <v/>
      </c>
      <c r="M29" s="24"/>
      <c r="N29" s="24"/>
      <c r="O29" s="24"/>
      <c r="P29" s="23" t="str">
        <f t="shared" si="2"/>
        <v/>
      </c>
      <c r="Q29" s="23" t="str">
        <f t="shared" si="3"/>
        <v/>
      </c>
      <c r="R29" s="24"/>
      <c r="S29" s="24"/>
      <c r="T29" s="23" t="str">
        <f t="shared" si="4"/>
        <v/>
      </c>
      <c r="U29" s="24"/>
      <c r="V29" s="24"/>
      <c r="W29" s="24"/>
      <c r="X29" s="24"/>
      <c r="Y29" s="24"/>
      <c r="Z29" s="24"/>
      <c r="AA29" s="24"/>
    </row>
    <row r="30" spans="2:27" x14ac:dyDescent="0.2">
      <c r="B30" s="15" t="s">
        <v>828</v>
      </c>
      <c r="C30" s="10"/>
      <c r="D30" s="10"/>
      <c r="E30" s="10" t="s">
        <v>1072</v>
      </c>
      <c r="F30" s="10" t="s">
        <v>1099</v>
      </c>
      <c r="G30" s="10" t="s">
        <v>486</v>
      </c>
      <c r="H30" s="10" t="s">
        <v>1313</v>
      </c>
      <c r="I30" s="10" t="s">
        <v>21</v>
      </c>
      <c r="J30" s="8" t="s">
        <v>1116</v>
      </c>
      <c r="K30" s="23" t="str">
        <f t="shared" si="0"/>
        <v/>
      </c>
      <c r="L30" s="23" t="str">
        <f t="shared" si="1"/>
        <v/>
      </c>
      <c r="M30" s="24"/>
      <c r="N30" s="24"/>
      <c r="O30" s="24"/>
      <c r="P30" s="23" t="str">
        <f t="shared" si="2"/>
        <v/>
      </c>
      <c r="Q30" s="23" t="str">
        <f t="shared" si="3"/>
        <v/>
      </c>
      <c r="R30" s="24"/>
      <c r="S30" s="24"/>
      <c r="T30" s="23" t="str">
        <f t="shared" si="4"/>
        <v/>
      </c>
      <c r="U30" s="24"/>
      <c r="V30" s="24"/>
      <c r="W30" s="24"/>
      <c r="X30" s="24"/>
      <c r="Y30" s="24"/>
      <c r="Z30" s="24"/>
      <c r="AA30" s="24"/>
    </row>
    <row r="31" spans="2:27" x14ac:dyDescent="0.2">
      <c r="B31" s="15" t="s">
        <v>1302</v>
      </c>
      <c r="C31" s="10"/>
      <c r="D31" s="10" t="s">
        <v>1072</v>
      </c>
      <c r="E31" s="10" t="s">
        <v>1099</v>
      </c>
      <c r="F31" s="10" t="s">
        <v>483</v>
      </c>
      <c r="G31" s="10" t="s">
        <v>509</v>
      </c>
      <c r="H31" s="10" t="s">
        <v>1313</v>
      </c>
      <c r="I31" s="10" t="s">
        <v>21</v>
      </c>
      <c r="J31" s="8" t="s">
        <v>1117</v>
      </c>
      <c r="K31" s="23" t="str">
        <f t="shared" si="0"/>
        <v/>
      </c>
      <c r="L31" s="23" t="str">
        <f t="shared" si="1"/>
        <v/>
      </c>
      <c r="M31" s="24"/>
      <c r="N31" s="24"/>
      <c r="O31" s="24"/>
      <c r="P31" s="23" t="str">
        <f t="shared" si="2"/>
        <v/>
      </c>
      <c r="Q31" s="23" t="str">
        <f t="shared" si="3"/>
        <v/>
      </c>
      <c r="R31" s="24"/>
      <c r="S31" s="24"/>
      <c r="T31" s="23" t="str">
        <f t="shared" si="4"/>
        <v/>
      </c>
      <c r="U31" s="24"/>
      <c r="V31" s="24"/>
      <c r="W31" s="24"/>
      <c r="X31" s="24"/>
      <c r="Y31" s="24"/>
      <c r="Z31" s="24"/>
      <c r="AA31" s="24"/>
    </row>
    <row r="32" spans="2:27" x14ac:dyDescent="0.2">
      <c r="B32" s="16" t="s">
        <v>1303</v>
      </c>
      <c r="C32" s="10" t="s">
        <v>1072</v>
      </c>
      <c r="D32" s="10" t="s">
        <v>1099</v>
      </c>
      <c r="E32" s="10" t="s">
        <v>483</v>
      </c>
      <c r="F32" s="10" t="s">
        <v>509</v>
      </c>
      <c r="G32" s="10" t="s">
        <v>1313</v>
      </c>
      <c r="H32" s="10" t="s">
        <v>824</v>
      </c>
      <c r="I32" s="10" t="s">
        <v>21</v>
      </c>
      <c r="J32" s="8" t="s">
        <v>1118</v>
      </c>
      <c r="K32" s="23" t="str">
        <f t="shared" si="0"/>
        <v/>
      </c>
      <c r="L32" s="23" t="str">
        <f t="shared" si="1"/>
        <v/>
      </c>
      <c r="M32" s="24"/>
      <c r="N32" s="24"/>
      <c r="O32" s="24"/>
      <c r="P32" s="23" t="str">
        <f t="shared" si="2"/>
        <v/>
      </c>
      <c r="Q32" s="23" t="str">
        <f t="shared" si="3"/>
        <v/>
      </c>
      <c r="R32" s="24"/>
      <c r="S32" s="24"/>
      <c r="T32" s="23" t="str">
        <f t="shared" si="4"/>
        <v/>
      </c>
      <c r="U32" s="24"/>
      <c r="V32" s="24"/>
      <c r="W32" s="24"/>
      <c r="X32" s="24"/>
      <c r="Y32" s="24"/>
      <c r="Z32" s="24"/>
      <c r="AA32" s="24"/>
    </row>
    <row r="33" spans="2:27" x14ac:dyDescent="0.2">
      <c r="B33" s="15" t="s">
        <v>1304</v>
      </c>
      <c r="C33" s="10"/>
      <c r="D33" s="10" t="s">
        <v>1072</v>
      </c>
      <c r="E33" s="10" t="s">
        <v>1099</v>
      </c>
      <c r="F33" s="10" t="s">
        <v>483</v>
      </c>
      <c r="G33" s="10" t="s">
        <v>827</v>
      </c>
      <c r="H33" s="10" t="s">
        <v>1313</v>
      </c>
      <c r="I33" s="10" t="s">
        <v>21</v>
      </c>
      <c r="J33" s="8" t="s">
        <v>1119</v>
      </c>
      <c r="K33" s="23" t="str">
        <f t="shared" si="0"/>
        <v/>
      </c>
      <c r="L33" s="23" t="str">
        <f t="shared" si="1"/>
        <v/>
      </c>
      <c r="M33" s="24"/>
      <c r="N33" s="24"/>
      <c r="O33" s="24"/>
      <c r="P33" s="23" t="str">
        <f t="shared" si="2"/>
        <v/>
      </c>
      <c r="Q33" s="23" t="str">
        <f t="shared" si="3"/>
        <v/>
      </c>
      <c r="R33" s="24"/>
      <c r="S33" s="24"/>
      <c r="T33" s="23" t="str">
        <f t="shared" si="4"/>
        <v/>
      </c>
      <c r="U33" s="24"/>
      <c r="V33" s="24"/>
      <c r="W33" s="24"/>
      <c r="X33" s="24"/>
      <c r="Y33" s="24"/>
      <c r="Z33" s="24"/>
      <c r="AA33" s="24"/>
    </row>
    <row r="34" spans="2:27" x14ac:dyDescent="0.2">
      <c r="B34" s="16" t="s">
        <v>1305</v>
      </c>
      <c r="C34" s="10" t="s">
        <v>1072</v>
      </c>
      <c r="D34" s="10" t="s">
        <v>1099</v>
      </c>
      <c r="E34" s="10" t="s">
        <v>483</v>
      </c>
      <c r="F34" s="10" t="s">
        <v>827</v>
      </c>
      <c r="G34" s="10" t="s">
        <v>1313</v>
      </c>
      <c r="H34" s="10" t="s">
        <v>824</v>
      </c>
      <c r="I34" s="10" t="s">
        <v>21</v>
      </c>
      <c r="J34" s="8" t="s">
        <v>1120</v>
      </c>
      <c r="K34" s="23" t="str">
        <f t="shared" si="0"/>
        <v/>
      </c>
      <c r="L34" s="23" t="str">
        <f t="shared" si="1"/>
        <v/>
      </c>
      <c r="M34" s="24"/>
      <c r="N34" s="24"/>
      <c r="O34" s="24"/>
      <c r="P34" s="23" t="str">
        <f t="shared" si="2"/>
        <v/>
      </c>
      <c r="Q34" s="23" t="str">
        <f t="shared" si="3"/>
        <v/>
      </c>
      <c r="R34" s="24"/>
      <c r="S34" s="24"/>
      <c r="T34" s="23" t="str">
        <f t="shared" si="4"/>
        <v/>
      </c>
      <c r="U34" s="24"/>
      <c r="V34" s="24"/>
      <c r="W34" s="24"/>
      <c r="X34" s="24"/>
      <c r="Y34" s="24"/>
      <c r="Z34" s="24"/>
      <c r="AA34" s="24"/>
    </row>
  </sheetData>
  <printOptions gridLines="1" gridLinesSet="0"/>
  <pageMargins left="0" right="0" top="0" bottom="0" header="0" footer="0"/>
  <pageSetup paperSize="9" fitToHeight="0" orientation="portrait"/>
  <headerFooter scaleWithDoc="0"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List78">
    <tabColor indexed="23"/>
  </sheetPr>
  <dimension ref="A1:AB36"/>
  <sheetViews>
    <sheetView workbookViewId="0">
      <pane xSplit="11" ySplit="13" topLeftCell="L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5.28515625" style="11" bestFit="1" customWidth="1"/>
    <col min="3" max="10" width="9.140625" style="11" hidden="1" customWidth="1"/>
    <col min="11" max="11" width="8.7109375" style="11" customWidth="1"/>
    <col min="12" max="28" width="16.7109375" style="11" customWidth="1"/>
    <col min="29" max="16384" width="8.85546875" style="11"/>
  </cols>
  <sheetData>
    <row r="1" spans="1:28" ht="12" x14ac:dyDescent="0.2">
      <c r="A1" s="1" t="s">
        <v>1333</v>
      </c>
      <c r="F1" s="12" t="s">
        <v>1734</v>
      </c>
    </row>
    <row r="5" spans="1:28" s="13" customFormat="1" x14ac:dyDescent="0.25"/>
    <row r="6" spans="1:28" s="13" customFormat="1" ht="33.75" x14ac:dyDescent="0.25">
      <c r="L6" s="6" t="s">
        <v>806</v>
      </c>
      <c r="M6" s="6"/>
      <c r="N6" s="6"/>
      <c r="O6" s="6"/>
      <c r="P6" s="6"/>
      <c r="Q6" s="6"/>
      <c r="R6" s="6"/>
      <c r="S6" s="6"/>
      <c r="T6" s="6"/>
      <c r="U6" s="6"/>
      <c r="V6" s="6"/>
      <c r="W6" s="6"/>
      <c r="X6" s="6"/>
      <c r="Y6" s="6"/>
      <c r="Z6" s="6"/>
      <c r="AA6" s="6"/>
      <c r="AB6" s="6"/>
    </row>
    <row r="7" spans="1:28" s="13" customFormat="1" ht="33.75" x14ac:dyDescent="0.25">
      <c r="L7" s="6"/>
      <c r="M7" s="6" t="s">
        <v>1105</v>
      </c>
      <c r="N7" s="6" t="s">
        <v>1001</v>
      </c>
      <c r="O7" s="6"/>
      <c r="P7" s="6"/>
      <c r="Q7" s="6" t="s">
        <v>1106</v>
      </c>
      <c r="R7" s="6"/>
      <c r="S7" s="6"/>
      <c r="T7" s="6"/>
      <c r="U7" s="6"/>
      <c r="V7" s="6"/>
      <c r="W7" s="6"/>
      <c r="X7" s="6"/>
      <c r="Y7" s="6"/>
      <c r="Z7" s="6"/>
      <c r="AA7" s="6"/>
      <c r="AB7" s="6"/>
    </row>
    <row r="8" spans="1:28" s="13" customFormat="1" ht="33.75" x14ac:dyDescent="0.25">
      <c r="L8" s="6"/>
      <c r="M8" s="6"/>
      <c r="N8" s="6"/>
      <c r="O8" s="6" t="s">
        <v>1299</v>
      </c>
      <c r="P8" s="6" t="s">
        <v>1105</v>
      </c>
      <c r="Q8" s="6"/>
      <c r="R8" s="6" t="s">
        <v>1105</v>
      </c>
      <c r="S8" s="6" t="s">
        <v>1110</v>
      </c>
      <c r="T8" s="6"/>
      <c r="U8" s="6" t="s">
        <v>1300</v>
      </c>
      <c r="V8" s="6"/>
      <c r="W8" s="6"/>
      <c r="X8" s="6"/>
      <c r="Y8" s="6"/>
      <c r="Z8" s="6"/>
      <c r="AA8" s="6"/>
      <c r="AB8" s="6"/>
    </row>
    <row r="9" spans="1:28" s="13" customFormat="1" ht="33.75" x14ac:dyDescent="0.25">
      <c r="L9" s="6"/>
      <c r="M9" s="6"/>
      <c r="N9" s="6"/>
      <c r="O9" s="6"/>
      <c r="P9" s="6"/>
      <c r="Q9" s="6"/>
      <c r="R9" s="6"/>
      <c r="S9" s="6"/>
      <c r="T9" s="6" t="s">
        <v>1105</v>
      </c>
      <c r="U9" s="6"/>
      <c r="V9" s="6" t="s">
        <v>1105</v>
      </c>
      <c r="W9" s="6" t="s">
        <v>1008</v>
      </c>
      <c r="X9" s="6" t="s">
        <v>1009</v>
      </c>
      <c r="Y9" s="6" t="s">
        <v>1111</v>
      </c>
      <c r="Z9" s="6" t="s">
        <v>1011</v>
      </c>
      <c r="AA9" s="6" t="s">
        <v>1012</v>
      </c>
      <c r="AB9" s="6" t="s">
        <v>1013</v>
      </c>
    </row>
    <row r="10" spans="1:28" hidden="1" x14ac:dyDescent="0.2">
      <c r="L10" s="10"/>
      <c r="M10" s="10"/>
      <c r="N10" s="10"/>
      <c r="O10" s="10"/>
      <c r="P10" s="10"/>
      <c r="Q10" s="10"/>
      <c r="R10" s="10"/>
      <c r="S10" s="10"/>
      <c r="T10" s="10" t="s">
        <v>1114</v>
      </c>
      <c r="U10" s="10"/>
      <c r="V10" s="10" t="s">
        <v>1114</v>
      </c>
      <c r="W10" s="10"/>
      <c r="X10" s="10"/>
      <c r="Y10" s="10"/>
      <c r="Z10" s="10"/>
      <c r="AA10" s="10"/>
      <c r="AB10" s="10"/>
    </row>
    <row r="11" spans="1:28" hidden="1" x14ac:dyDescent="0.2">
      <c r="L11" s="10"/>
      <c r="M11" s="10"/>
      <c r="N11" s="10"/>
      <c r="O11" s="10" t="s">
        <v>1018</v>
      </c>
      <c r="P11" s="10" t="s">
        <v>1114</v>
      </c>
      <c r="Q11" s="10"/>
      <c r="R11" s="10" t="s">
        <v>1114</v>
      </c>
      <c r="S11" s="10" t="s">
        <v>490</v>
      </c>
      <c r="T11" s="10" t="s">
        <v>490</v>
      </c>
      <c r="U11" s="10" t="s">
        <v>490</v>
      </c>
      <c r="V11" s="10" t="s">
        <v>490</v>
      </c>
      <c r="W11" s="10" t="s">
        <v>490</v>
      </c>
      <c r="X11" s="10" t="s">
        <v>490</v>
      </c>
      <c r="Y11" s="10" t="s">
        <v>490</v>
      </c>
      <c r="Z11" s="10" t="s">
        <v>490</v>
      </c>
      <c r="AA11" s="10" t="s">
        <v>490</v>
      </c>
      <c r="AB11" s="10" t="s">
        <v>490</v>
      </c>
    </row>
    <row r="12" spans="1:28" hidden="1" x14ac:dyDescent="0.2">
      <c r="L12" s="10"/>
      <c r="M12" s="10" t="s">
        <v>1114</v>
      </c>
      <c r="N12" s="10" t="s">
        <v>1018</v>
      </c>
      <c r="O12" s="10" t="s">
        <v>595</v>
      </c>
      <c r="P12" s="10" t="s">
        <v>1018</v>
      </c>
      <c r="Q12" s="10" t="s">
        <v>490</v>
      </c>
      <c r="R12" s="10" t="s">
        <v>490</v>
      </c>
      <c r="S12" s="10" t="s">
        <v>1020</v>
      </c>
      <c r="T12" s="10" t="s">
        <v>1020</v>
      </c>
      <c r="U12" s="10" t="s">
        <v>596</v>
      </c>
      <c r="V12" s="10" t="s">
        <v>596</v>
      </c>
      <c r="W12" s="10" t="s">
        <v>1021</v>
      </c>
      <c r="X12" s="10" t="s">
        <v>1022</v>
      </c>
      <c r="Y12" s="10" t="s">
        <v>1023</v>
      </c>
      <c r="Z12" s="10" t="s">
        <v>1024</v>
      </c>
      <c r="AA12" s="10" t="s">
        <v>1025</v>
      </c>
      <c r="AB12" s="10" t="s">
        <v>1026</v>
      </c>
    </row>
    <row r="13" spans="1:28" x14ac:dyDescent="0.2">
      <c r="K13" s="7" t="s">
        <v>1732</v>
      </c>
      <c r="L13" s="8" t="s">
        <v>838</v>
      </c>
      <c r="M13" s="8" t="s">
        <v>839</v>
      </c>
      <c r="N13" s="8" t="s">
        <v>840</v>
      </c>
      <c r="O13" s="8" t="s">
        <v>844</v>
      </c>
      <c r="P13" s="8" t="s">
        <v>845</v>
      </c>
      <c r="Q13" s="8" t="s">
        <v>846</v>
      </c>
      <c r="R13" s="8" t="s">
        <v>848</v>
      </c>
      <c r="S13" s="8" t="s">
        <v>850</v>
      </c>
      <c r="T13" s="8" t="s">
        <v>976</v>
      </c>
      <c r="U13" s="8" t="s">
        <v>978</v>
      </c>
      <c r="V13" s="8" t="s">
        <v>981</v>
      </c>
      <c r="W13" s="8" t="s">
        <v>983</v>
      </c>
      <c r="X13" s="8" t="s">
        <v>1098</v>
      </c>
      <c r="Y13" s="8" t="s">
        <v>1103</v>
      </c>
      <c r="Z13" s="8" t="s">
        <v>1096</v>
      </c>
      <c r="AA13" s="8" t="s">
        <v>1116</v>
      </c>
      <c r="AB13" s="8" t="s">
        <v>1117</v>
      </c>
    </row>
    <row r="14" spans="1:28" x14ac:dyDescent="0.2">
      <c r="B14" s="10" t="s">
        <v>1334</v>
      </c>
      <c r="C14" s="10"/>
      <c r="D14" s="10"/>
      <c r="E14" s="10"/>
      <c r="F14" s="10" t="s">
        <v>658</v>
      </c>
      <c r="G14" s="10" t="s">
        <v>1099</v>
      </c>
      <c r="H14" s="10" t="s">
        <v>10</v>
      </c>
      <c r="I14" s="10" t="s">
        <v>661</v>
      </c>
      <c r="J14" s="10" t="s">
        <v>21</v>
      </c>
      <c r="K14" s="8" t="s">
        <v>838</v>
      </c>
      <c r="L14" s="23" t="str">
        <f t="shared" ref="L14:L36" si="0">IF(SUM(N14,Q14)&lt;&gt;0,SUM(N14,Q14),"")</f>
        <v/>
      </c>
      <c r="M14" s="23" t="str">
        <f t="shared" ref="M14:M34" si="1">IF(SUM(P14,R14)&lt;&gt;0,SUM(P14,R14),"")</f>
        <v/>
      </c>
      <c r="N14" s="24"/>
      <c r="O14" s="24"/>
      <c r="P14" s="24"/>
      <c r="Q14" s="23" t="str">
        <f t="shared" ref="Q14:Q36" si="2">IF(SUM(S14,U14)&lt;&gt;0,SUM(S14,U14),"")</f>
        <v/>
      </c>
      <c r="R14" s="23" t="str">
        <f t="shared" ref="R14:R34" si="3">IF(T14+V14&lt;&gt;0,T14+V14,"")</f>
        <v/>
      </c>
      <c r="S14" s="24"/>
      <c r="T14" s="24"/>
      <c r="U14" s="23" t="str">
        <f t="shared" ref="U14:U34" si="4">IF(SUM(W14:AB14)&lt;&gt;0,SUM(W14:AB14),"")</f>
        <v/>
      </c>
      <c r="V14" s="24"/>
      <c r="W14" s="24"/>
      <c r="X14" s="24"/>
      <c r="Y14" s="24"/>
      <c r="Z14" s="24"/>
      <c r="AA14" s="24"/>
      <c r="AB14" s="24"/>
    </row>
    <row r="15" spans="1:28" x14ac:dyDescent="0.2">
      <c r="B15" s="15" t="s">
        <v>828</v>
      </c>
      <c r="C15" s="10"/>
      <c r="D15" s="10"/>
      <c r="E15" s="10" t="s">
        <v>658</v>
      </c>
      <c r="F15" s="10" t="s">
        <v>1099</v>
      </c>
      <c r="G15" s="10" t="s">
        <v>10</v>
      </c>
      <c r="H15" s="10" t="s">
        <v>486</v>
      </c>
      <c r="I15" s="10" t="s">
        <v>661</v>
      </c>
      <c r="J15" s="10" t="s">
        <v>21</v>
      </c>
      <c r="K15" s="8" t="s">
        <v>839</v>
      </c>
      <c r="L15" s="23" t="str">
        <f t="shared" si="0"/>
        <v/>
      </c>
      <c r="M15" s="23" t="str">
        <f t="shared" si="1"/>
        <v/>
      </c>
      <c r="N15" s="24"/>
      <c r="O15" s="24"/>
      <c r="P15" s="24"/>
      <c r="Q15" s="23" t="str">
        <f t="shared" si="2"/>
        <v/>
      </c>
      <c r="R15" s="23" t="str">
        <f t="shared" si="3"/>
        <v/>
      </c>
      <c r="S15" s="24"/>
      <c r="T15" s="24"/>
      <c r="U15" s="23" t="str">
        <f t="shared" si="4"/>
        <v/>
      </c>
      <c r="V15" s="24"/>
      <c r="W15" s="24"/>
      <c r="X15" s="24"/>
      <c r="Y15" s="24"/>
      <c r="Z15" s="24"/>
      <c r="AA15" s="24"/>
      <c r="AB15" s="24"/>
    </row>
    <row r="16" spans="1:28" x14ac:dyDescent="0.2">
      <c r="B16" s="16" t="s">
        <v>1301</v>
      </c>
      <c r="C16" s="10"/>
      <c r="D16" s="10"/>
      <c r="E16" s="10" t="s">
        <v>658</v>
      </c>
      <c r="F16" s="10" t="s">
        <v>1099</v>
      </c>
      <c r="G16" s="10" t="s">
        <v>10</v>
      </c>
      <c r="H16" s="10" t="s">
        <v>486</v>
      </c>
      <c r="I16" s="10" t="s">
        <v>1078</v>
      </c>
      <c r="J16" s="10" t="s">
        <v>21</v>
      </c>
      <c r="K16" s="8" t="s">
        <v>840</v>
      </c>
      <c r="L16" s="23" t="str">
        <f t="shared" si="0"/>
        <v/>
      </c>
      <c r="M16" s="23" t="str">
        <f t="shared" si="1"/>
        <v/>
      </c>
      <c r="N16" s="24"/>
      <c r="O16" s="24"/>
      <c r="P16" s="24"/>
      <c r="Q16" s="23" t="str">
        <f t="shared" si="2"/>
        <v/>
      </c>
      <c r="R16" s="23" t="str">
        <f t="shared" si="3"/>
        <v/>
      </c>
      <c r="S16" s="24"/>
      <c r="T16" s="24"/>
      <c r="U16" s="23" t="str">
        <f t="shared" si="4"/>
        <v/>
      </c>
      <c r="V16" s="24"/>
      <c r="W16" s="24"/>
      <c r="X16" s="24"/>
      <c r="Y16" s="24"/>
      <c r="Z16" s="24"/>
      <c r="AA16" s="24"/>
      <c r="AB16" s="24"/>
    </row>
    <row r="17" spans="2:28" x14ac:dyDescent="0.2">
      <c r="B17" s="15" t="s">
        <v>1302</v>
      </c>
      <c r="C17" s="10"/>
      <c r="D17" s="10" t="s">
        <v>658</v>
      </c>
      <c r="E17" s="10" t="s">
        <v>1099</v>
      </c>
      <c r="F17" s="10" t="s">
        <v>10</v>
      </c>
      <c r="G17" s="10" t="s">
        <v>483</v>
      </c>
      <c r="H17" s="10" t="s">
        <v>509</v>
      </c>
      <c r="I17" s="10" t="s">
        <v>661</v>
      </c>
      <c r="J17" s="10" t="s">
        <v>21</v>
      </c>
      <c r="K17" s="8" t="s">
        <v>844</v>
      </c>
      <c r="L17" s="23" t="str">
        <f t="shared" si="0"/>
        <v/>
      </c>
      <c r="M17" s="23" t="str">
        <f t="shared" si="1"/>
        <v/>
      </c>
      <c r="N17" s="24"/>
      <c r="O17" s="24"/>
      <c r="P17" s="24"/>
      <c r="Q17" s="23" t="str">
        <f t="shared" si="2"/>
        <v/>
      </c>
      <c r="R17" s="23" t="str">
        <f t="shared" si="3"/>
        <v/>
      </c>
      <c r="S17" s="24"/>
      <c r="T17" s="24"/>
      <c r="U17" s="23" t="str">
        <f t="shared" si="4"/>
        <v/>
      </c>
      <c r="V17" s="24"/>
      <c r="W17" s="24"/>
      <c r="X17" s="24"/>
      <c r="Y17" s="24"/>
      <c r="Z17" s="24"/>
      <c r="AA17" s="24"/>
      <c r="AB17" s="24"/>
    </row>
    <row r="18" spans="2:28" x14ac:dyDescent="0.2">
      <c r="B18" s="16" t="s">
        <v>1303</v>
      </c>
      <c r="C18" s="10" t="s">
        <v>658</v>
      </c>
      <c r="D18" s="10" t="s">
        <v>1099</v>
      </c>
      <c r="E18" s="10" t="s">
        <v>10</v>
      </c>
      <c r="F18" s="10" t="s">
        <v>483</v>
      </c>
      <c r="G18" s="10" t="s">
        <v>509</v>
      </c>
      <c r="H18" s="10" t="s">
        <v>824</v>
      </c>
      <c r="I18" s="10" t="s">
        <v>661</v>
      </c>
      <c r="J18" s="10" t="s">
        <v>21</v>
      </c>
      <c r="K18" s="8" t="s">
        <v>845</v>
      </c>
      <c r="L18" s="23" t="str">
        <f t="shared" si="0"/>
        <v/>
      </c>
      <c r="M18" s="23" t="str">
        <f t="shared" si="1"/>
        <v/>
      </c>
      <c r="N18" s="24"/>
      <c r="O18" s="24"/>
      <c r="P18" s="24"/>
      <c r="Q18" s="23" t="str">
        <f t="shared" si="2"/>
        <v/>
      </c>
      <c r="R18" s="23" t="str">
        <f t="shared" si="3"/>
        <v/>
      </c>
      <c r="S18" s="24"/>
      <c r="T18" s="24"/>
      <c r="U18" s="23" t="str">
        <f t="shared" si="4"/>
        <v/>
      </c>
      <c r="V18" s="24"/>
      <c r="W18" s="24"/>
      <c r="X18" s="24"/>
      <c r="Y18" s="24"/>
      <c r="Z18" s="24"/>
      <c r="AA18" s="24"/>
      <c r="AB18" s="24"/>
    </row>
    <row r="19" spans="2:28" x14ac:dyDescent="0.2">
      <c r="B19" s="15" t="s">
        <v>1304</v>
      </c>
      <c r="C19" s="10"/>
      <c r="D19" s="10" t="s">
        <v>658</v>
      </c>
      <c r="E19" s="10" t="s">
        <v>1099</v>
      </c>
      <c r="F19" s="10" t="s">
        <v>10</v>
      </c>
      <c r="G19" s="10" t="s">
        <v>483</v>
      </c>
      <c r="H19" s="10" t="s">
        <v>827</v>
      </c>
      <c r="I19" s="10" t="s">
        <v>661</v>
      </c>
      <c r="J19" s="10" t="s">
        <v>21</v>
      </c>
      <c r="K19" s="8" t="s">
        <v>846</v>
      </c>
      <c r="L19" s="23" t="str">
        <f t="shared" si="0"/>
        <v/>
      </c>
      <c r="M19" s="23" t="str">
        <f t="shared" si="1"/>
        <v/>
      </c>
      <c r="N19" s="24"/>
      <c r="O19" s="24"/>
      <c r="P19" s="24"/>
      <c r="Q19" s="23" t="str">
        <f t="shared" si="2"/>
        <v/>
      </c>
      <c r="R19" s="23" t="str">
        <f t="shared" si="3"/>
        <v/>
      </c>
      <c r="S19" s="24"/>
      <c r="T19" s="24"/>
      <c r="U19" s="23" t="str">
        <f t="shared" si="4"/>
        <v/>
      </c>
      <c r="V19" s="24"/>
      <c r="W19" s="24"/>
      <c r="X19" s="24"/>
      <c r="Y19" s="24"/>
      <c r="Z19" s="24"/>
      <c r="AA19" s="24"/>
      <c r="AB19" s="24"/>
    </row>
    <row r="20" spans="2:28" x14ac:dyDescent="0.2">
      <c r="B20" s="16" t="s">
        <v>1305</v>
      </c>
      <c r="C20" s="10" t="s">
        <v>658</v>
      </c>
      <c r="D20" s="10" t="s">
        <v>1099</v>
      </c>
      <c r="E20" s="10" t="s">
        <v>10</v>
      </c>
      <c r="F20" s="10" t="s">
        <v>483</v>
      </c>
      <c r="G20" s="10" t="s">
        <v>827</v>
      </c>
      <c r="H20" s="10" t="s">
        <v>824</v>
      </c>
      <c r="I20" s="10" t="s">
        <v>661</v>
      </c>
      <c r="J20" s="10" t="s">
        <v>21</v>
      </c>
      <c r="K20" s="8" t="s">
        <v>848</v>
      </c>
      <c r="L20" s="23" t="str">
        <f t="shared" si="0"/>
        <v/>
      </c>
      <c r="M20" s="23" t="str">
        <f t="shared" si="1"/>
        <v/>
      </c>
      <c r="N20" s="24"/>
      <c r="O20" s="24"/>
      <c r="P20" s="24"/>
      <c r="Q20" s="23" t="str">
        <f t="shared" si="2"/>
        <v/>
      </c>
      <c r="R20" s="23" t="str">
        <f t="shared" si="3"/>
        <v/>
      </c>
      <c r="S20" s="24"/>
      <c r="T20" s="24"/>
      <c r="U20" s="23" t="str">
        <f t="shared" si="4"/>
        <v/>
      </c>
      <c r="V20" s="24"/>
      <c r="W20" s="24"/>
      <c r="X20" s="24"/>
      <c r="Y20" s="24"/>
      <c r="Z20" s="24"/>
      <c r="AA20" s="24"/>
      <c r="AB20" s="24"/>
    </row>
    <row r="21" spans="2:28" x14ac:dyDescent="0.2">
      <c r="B21" s="10" t="s">
        <v>1335</v>
      </c>
      <c r="C21" s="10"/>
      <c r="D21" s="10"/>
      <c r="E21" s="10"/>
      <c r="F21" s="10" t="s">
        <v>1082</v>
      </c>
      <c r="G21" s="10" t="s">
        <v>1099</v>
      </c>
      <c r="H21" s="10" t="s">
        <v>10</v>
      </c>
      <c r="I21" s="10" t="s">
        <v>1083</v>
      </c>
      <c r="J21" s="10" t="s">
        <v>21</v>
      </c>
      <c r="K21" s="8" t="s">
        <v>850</v>
      </c>
      <c r="L21" s="23" t="str">
        <f t="shared" si="0"/>
        <v/>
      </c>
      <c r="M21" s="23" t="str">
        <f t="shared" si="1"/>
        <v/>
      </c>
      <c r="N21" s="24"/>
      <c r="O21" s="24"/>
      <c r="P21" s="24"/>
      <c r="Q21" s="23" t="str">
        <f t="shared" si="2"/>
        <v/>
      </c>
      <c r="R21" s="23" t="str">
        <f t="shared" si="3"/>
        <v/>
      </c>
      <c r="S21" s="24"/>
      <c r="T21" s="24"/>
      <c r="U21" s="23" t="str">
        <f t="shared" si="4"/>
        <v/>
      </c>
      <c r="V21" s="24"/>
      <c r="W21" s="24"/>
      <c r="X21" s="24"/>
      <c r="Y21" s="24"/>
      <c r="Z21" s="24"/>
      <c r="AA21" s="24"/>
      <c r="AB21" s="24"/>
    </row>
    <row r="22" spans="2:28" x14ac:dyDescent="0.2">
      <c r="B22" s="15" t="s">
        <v>828</v>
      </c>
      <c r="C22" s="10"/>
      <c r="D22" s="10"/>
      <c r="E22" s="10" t="s">
        <v>1082</v>
      </c>
      <c r="F22" s="10" t="s">
        <v>1099</v>
      </c>
      <c r="G22" s="10" t="s">
        <v>10</v>
      </c>
      <c r="H22" s="10" t="s">
        <v>486</v>
      </c>
      <c r="I22" s="10" t="s">
        <v>1083</v>
      </c>
      <c r="J22" s="10" t="s">
        <v>21</v>
      </c>
      <c r="K22" s="8" t="s">
        <v>976</v>
      </c>
      <c r="L22" s="23" t="str">
        <f t="shared" si="0"/>
        <v/>
      </c>
      <c r="M22" s="23" t="str">
        <f t="shared" si="1"/>
        <v/>
      </c>
      <c r="N22" s="24"/>
      <c r="O22" s="24"/>
      <c r="P22" s="24"/>
      <c r="Q22" s="23" t="str">
        <f t="shared" si="2"/>
        <v/>
      </c>
      <c r="R22" s="23" t="str">
        <f t="shared" si="3"/>
        <v/>
      </c>
      <c r="S22" s="24"/>
      <c r="T22" s="24"/>
      <c r="U22" s="23" t="str">
        <f t="shared" si="4"/>
        <v/>
      </c>
      <c r="V22" s="24"/>
      <c r="W22" s="24"/>
      <c r="X22" s="24"/>
      <c r="Y22" s="24"/>
      <c r="Z22" s="24"/>
      <c r="AA22" s="24"/>
      <c r="AB22" s="24"/>
    </row>
    <row r="23" spans="2:28" x14ac:dyDescent="0.2">
      <c r="B23" s="16" t="s">
        <v>1301</v>
      </c>
      <c r="C23" s="10"/>
      <c r="D23" s="10"/>
      <c r="E23" s="10" t="s">
        <v>1082</v>
      </c>
      <c r="F23" s="10" t="s">
        <v>1099</v>
      </c>
      <c r="G23" s="10" t="s">
        <v>10</v>
      </c>
      <c r="H23" s="10" t="s">
        <v>486</v>
      </c>
      <c r="I23" s="10" t="s">
        <v>1085</v>
      </c>
      <c r="J23" s="10" t="s">
        <v>21</v>
      </c>
      <c r="K23" s="8" t="s">
        <v>978</v>
      </c>
      <c r="L23" s="23" t="str">
        <f t="shared" si="0"/>
        <v/>
      </c>
      <c r="M23" s="23" t="str">
        <f t="shared" si="1"/>
        <v/>
      </c>
      <c r="N23" s="24"/>
      <c r="O23" s="24"/>
      <c r="P23" s="24"/>
      <c r="Q23" s="23" t="str">
        <f t="shared" si="2"/>
        <v/>
      </c>
      <c r="R23" s="23" t="str">
        <f t="shared" si="3"/>
        <v/>
      </c>
      <c r="S23" s="24"/>
      <c r="T23" s="24"/>
      <c r="U23" s="23" t="str">
        <f t="shared" si="4"/>
        <v/>
      </c>
      <c r="V23" s="24"/>
      <c r="W23" s="24"/>
      <c r="X23" s="24"/>
      <c r="Y23" s="24"/>
      <c r="Z23" s="24"/>
      <c r="AA23" s="24"/>
      <c r="AB23" s="24"/>
    </row>
    <row r="24" spans="2:28" x14ac:dyDescent="0.2">
      <c r="B24" s="15" t="s">
        <v>1302</v>
      </c>
      <c r="C24" s="10"/>
      <c r="D24" s="10" t="s">
        <v>1082</v>
      </c>
      <c r="E24" s="10" t="s">
        <v>1099</v>
      </c>
      <c r="F24" s="10" t="s">
        <v>10</v>
      </c>
      <c r="G24" s="10" t="s">
        <v>483</v>
      </c>
      <c r="H24" s="10" t="s">
        <v>509</v>
      </c>
      <c r="I24" s="10" t="s">
        <v>1083</v>
      </c>
      <c r="J24" s="10" t="s">
        <v>21</v>
      </c>
      <c r="K24" s="8" t="s">
        <v>981</v>
      </c>
      <c r="L24" s="23" t="str">
        <f t="shared" si="0"/>
        <v/>
      </c>
      <c r="M24" s="23" t="str">
        <f t="shared" si="1"/>
        <v/>
      </c>
      <c r="N24" s="24"/>
      <c r="O24" s="24"/>
      <c r="P24" s="24"/>
      <c r="Q24" s="23" t="str">
        <f t="shared" si="2"/>
        <v/>
      </c>
      <c r="R24" s="23" t="str">
        <f t="shared" si="3"/>
        <v/>
      </c>
      <c r="S24" s="24"/>
      <c r="T24" s="24"/>
      <c r="U24" s="23" t="str">
        <f t="shared" si="4"/>
        <v/>
      </c>
      <c r="V24" s="24"/>
      <c r="W24" s="24"/>
      <c r="X24" s="24"/>
      <c r="Y24" s="24"/>
      <c r="Z24" s="24"/>
      <c r="AA24" s="24"/>
      <c r="AB24" s="24"/>
    </row>
    <row r="25" spans="2:28" x14ac:dyDescent="0.2">
      <c r="B25" s="16" t="s">
        <v>1303</v>
      </c>
      <c r="C25" s="10" t="s">
        <v>1082</v>
      </c>
      <c r="D25" s="10" t="s">
        <v>1099</v>
      </c>
      <c r="E25" s="10" t="s">
        <v>10</v>
      </c>
      <c r="F25" s="10" t="s">
        <v>483</v>
      </c>
      <c r="G25" s="10" t="s">
        <v>509</v>
      </c>
      <c r="H25" s="10" t="s">
        <v>824</v>
      </c>
      <c r="I25" s="10" t="s">
        <v>1083</v>
      </c>
      <c r="J25" s="10" t="s">
        <v>21</v>
      </c>
      <c r="K25" s="8" t="s">
        <v>983</v>
      </c>
      <c r="L25" s="23" t="str">
        <f t="shared" si="0"/>
        <v/>
      </c>
      <c r="M25" s="23" t="str">
        <f t="shared" si="1"/>
        <v/>
      </c>
      <c r="N25" s="24"/>
      <c r="O25" s="24"/>
      <c r="P25" s="24"/>
      <c r="Q25" s="23" t="str">
        <f t="shared" si="2"/>
        <v/>
      </c>
      <c r="R25" s="23" t="str">
        <f t="shared" si="3"/>
        <v/>
      </c>
      <c r="S25" s="24"/>
      <c r="T25" s="24"/>
      <c r="U25" s="23" t="str">
        <f t="shared" si="4"/>
        <v/>
      </c>
      <c r="V25" s="24"/>
      <c r="W25" s="24"/>
      <c r="X25" s="24"/>
      <c r="Y25" s="24"/>
      <c r="Z25" s="24"/>
      <c r="AA25" s="24"/>
      <c r="AB25" s="24"/>
    </row>
    <row r="26" spans="2:28" x14ac:dyDescent="0.2">
      <c r="B26" s="15" t="s">
        <v>1304</v>
      </c>
      <c r="C26" s="10"/>
      <c r="D26" s="10" t="s">
        <v>1082</v>
      </c>
      <c r="E26" s="10" t="s">
        <v>1099</v>
      </c>
      <c r="F26" s="10" t="s">
        <v>10</v>
      </c>
      <c r="G26" s="10" t="s">
        <v>483</v>
      </c>
      <c r="H26" s="10" t="s">
        <v>827</v>
      </c>
      <c r="I26" s="10" t="s">
        <v>1083</v>
      </c>
      <c r="J26" s="10" t="s">
        <v>21</v>
      </c>
      <c r="K26" s="8" t="s">
        <v>1098</v>
      </c>
      <c r="L26" s="23" t="str">
        <f t="shared" si="0"/>
        <v/>
      </c>
      <c r="M26" s="23" t="str">
        <f t="shared" si="1"/>
        <v/>
      </c>
      <c r="N26" s="24"/>
      <c r="O26" s="24"/>
      <c r="P26" s="24"/>
      <c r="Q26" s="23" t="str">
        <f t="shared" si="2"/>
        <v/>
      </c>
      <c r="R26" s="23" t="str">
        <f t="shared" si="3"/>
        <v/>
      </c>
      <c r="S26" s="24"/>
      <c r="T26" s="24"/>
      <c r="U26" s="23" t="str">
        <f t="shared" si="4"/>
        <v/>
      </c>
      <c r="V26" s="24"/>
      <c r="W26" s="24"/>
      <c r="X26" s="24"/>
      <c r="Y26" s="24"/>
      <c r="Z26" s="24"/>
      <c r="AA26" s="24"/>
      <c r="AB26" s="24"/>
    </row>
    <row r="27" spans="2:28" x14ac:dyDescent="0.2">
      <c r="B27" s="16" t="s">
        <v>1305</v>
      </c>
      <c r="C27" s="10" t="s">
        <v>1082</v>
      </c>
      <c r="D27" s="10" t="s">
        <v>1099</v>
      </c>
      <c r="E27" s="10" t="s">
        <v>10</v>
      </c>
      <c r="F27" s="10" t="s">
        <v>483</v>
      </c>
      <c r="G27" s="10" t="s">
        <v>827</v>
      </c>
      <c r="H27" s="10" t="s">
        <v>824</v>
      </c>
      <c r="I27" s="10" t="s">
        <v>1083</v>
      </c>
      <c r="J27" s="10" t="s">
        <v>21</v>
      </c>
      <c r="K27" s="8" t="s">
        <v>1103</v>
      </c>
      <c r="L27" s="23" t="str">
        <f t="shared" si="0"/>
        <v/>
      </c>
      <c r="M27" s="23" t="str">
        <f t="shared" si="1"/>
        <v/>
      </c>
      <c r="N27" s="24"/>
      <c r="O27" s="24"/>
      <c r="P27" s="24"/>
      <c r="Q27" s="23" t="str">
        <f t="shared" si="2"/>
        <v/>
      </c>
      <c r="R27" s="23" t="str">
        <f t="shared" si="3"/>
        <v/>
      </c>
      <c r="S27" s="24"/>
      <c r="T27" s="24"/>
      <c r="U27" s="23" t="str">
        <f t="shared" si="4"/>
        <v/>
      </c>
      <c r="V27" s="24"/>
      <c r="W27" s="24"/>
      <c r="X27" s="24"/>
      <c r="Y27" s="24"/>
      <c r="Z27" s="24"/>
      <c r="AA27" s="24"/>
      <c r="AB27" s="24"/>
    </row>
    <row r="28" spans="2:28" x14ac:dyDescent="0.2">
      <c r="B28" s="10" t="s">
        <v>1336</v>
      </c>
      <c r="C28" s="10"/>
      <c r="D28" s="10"/>
      <c r="E28" s="10"/>
      <c r="F28" s="10" t="s">
        <v>1082</v>
      </c>
      <c r="G28" s="10" t="s">
        <v>1099</v>
      </c>
      <c r="H28" s="10" t="s">
        <v>10</v>
      </c>
      <c r="I28" s="10" t="s">
        <v>537</v>
      </c>
      <c r="J28" s="10" t="s">
        <v>21</v>
      </c>
      <c r="K28" s="8" t="s">
        <v>1096</v>
      </c>
      <c r="L28" s="23" t="str">
        <f t="shared" si="0"/>
        <v/>
      </c>
      <c r="M28" s="23" t="str">
        <f t="shared" si="1"/>
        <v/>
      </c>
      <c r="N28" s="24"/>
      <c r="O28" s="24"/>
      <c r="P28" s="24"/>
      <c r="Q28" s="23" t="str">
        <f t="shared" si="2"/>
        <v/>
      </c>
      <c r="R28" s="23" t="str">
        <f t="shared" si="3"/>
        <v/>
      </c>
      <c r="S28" s="24"/>
      <c r="T28" s="24"/>
      <c r="U28" s="23" t="str">
        <f t="shared" si="4"/>
        <v/>
      </c>
      <c r="V28" s="24"/>
      <c r="W28" s="24"/>
      <c r="X28" s="24"/>
      <c r="Y28" s="24"/>
      <c r="Z28" s="24"/>
      <c r="AA28" s="24"/>
      <c r="AB28" s="24"/>
    </row>
    <row r="29" spans="2:28" x14ac:dyDescent="0.2">
      <c r="B29" s="15" t="s">
        <v>828</v>
      </c>
      <c r="C29" s="10"/>
      <c r="D29" s="10"/>
      <c r="E29" s="10" t="s">
        <v>1082</v>
      </c>
      <c r="F29" s="10" t="s">
        <v>1099</v>
      </c>
      <c r="G29" s="10" t="s">
        <v>10</v>
      </c>
      <c r="H29" s="10" t="s">
        <v>486</v>
      </c>
      <c r="I29" s="10" t="s">
        <v>537</v>
      </c>
      <c r="J29" s="10" t="s">
        <v>21</v>
      </c>
      <c r="K29" s="8" t="s">
        <v>1116</v>
      </c>
      <c r="L29" s="23" t="str">
        <f t="shared" si="0"/>
        <v/>
      </c>
      <c r="M29" s="23" t="str">
        <f t="shared" si="1"/>
        <v/>
      </c>
      <c r="N29" s="24"/>
      <c r="O29" s="24"/>
      <c r="P29" s="24"/>
      <c r="Q29" s="23" t="str">
        <f t="shared" si="2"/>
        <v/>
      </c>
      <c r="R29" s="23" t="str">
        <f t="shared" si="3"/>
        <v/>
      </c>
      <c r="S29" s="24"/>
      <c r="T29" s="24"/>
      <c r="U29" s="23" t="str">
        <f t="shared" si="4"/>
        <v/>
      </c>
      <c r="V29" s="24"/>
      <c r="W29" s="24"/>
      <c r="X29" s="24"/>
      <c r="Y29" s="24"/>
      <c r="Z29" s="24"/>
      <c r="AA29" s="24"/>
      <c r="AB29" s="24"/>
    </row>
    <row r="30" spans="2:28" x14ac:dyDescent="0.2">
      <c r="B30" s="16" t="s">
        <v>1301</v>
      </c>
      <c r="C30" s="10"/>
      <c r="D30" s="10"/>
      <c r="E30" s="10" t="s">
        <v>1082</v>
      </c>
      <c r="F30" s="10" t="s">
        <v>1099</v>
      </c>
      <c r="G30" s="10" t="s">
        <v>10</v>
      </c>
      <c r="H30" s="10" t="s">
        <v>486</v>
      </c>
      <c r="I30" s="10" t="s">
        <v>816</v>
      </c>
      <c r="J30" s="10" t="s">
        <v>21</v>
      </c>
      <c r="K30" s="8" t="s">
        <v>1117</v>
      </c>
      <c r="L30" s="23" t="str">
        <f t="shared" si="0"/>
        <v/>
      </c>
      <c r="M30" s="23" t="str">
        <f t="shared" si="1"/>
        <v/>
      </c>
      <c r="N30" s="24"/>
      <c r="O30" s="24"/>
      <c r="P30" s="24"/>
      <c r="Q30" s="23" t="str">
        <f t="shared" si="2"/>
        <v/>
      </c>
      <c r="R30" s="23" t="str">
        <f t="shared" si="3"/>
        <v/>
      </c>
      <c r="S30" s="24"/>
      <c r="T30" s="24"/>
      <c r="U30" s="23" t="str">
        <f t="shared" si="4"/>
        <v/>
      </c>
      <c r="V30" s="24"/>
      <c r="W30" s="24"/>
      <c r="X30" s="24"/>
      <c r="Y30" s="24"/>
      <c r="Z30" s="24"/>
      <c r="AA30" s="24"/>
      <c r="AB30" s="24"/>
    </row>
    <row r="31" spans="2:28" x14ac:dyDescent="0.2">
      <c r="B31" s="15" t="s">
        <v>1302</v>
      </c>
      <c r="C31" s="10"/>
      <c r="D31" s="10" t="s">
        <v>1082</v>
      </c>
      <c r="E31" s="10" t="s">
        <v>1099</v>
      </c>
      <c r="F31" s="10" t="s">
        <v>10</v>
      </c>
      <c r="G31" s="10" t="s">
        <v>483</v>
      </c>
      <c r="H31" s="10" t="s">
        <v>509</v>
      </c>
      <c r="I31" s="10" t="s">
        <v>537</v>
      </c>
      <c r="J31" s="10" t="s">
        <v>21</v>
      </c>
      <c r="K31" s="8" t="s">
        <v>1118</v>
      </c>
      <c r="L31" s="23" t="str">
        <f t="shared" si="0"/>
        <v/>
      </c>
      <c r="M31" s="23" t="str">
        <f t="shared" si="1"/>
        <v/>
      </c>
      <c r="N31" s="24"/>
      <c r="O31" s="24"/>
      <c r="P31" s="24"/>
      <c r="Q31" s="23" t="str">
        <f t="shared" si="2"/>
        <v/>
      </c>
      <c r="R31" s="23" t="str">
        <f t="shared" si="3"/>
        <v/>
      </c>
      <c r="S31" s="24"/>
      <c r="T31" s="24"/>
      <c r="U31" s="23" t="str">
        <f t="shared" si="4"/>
        <v/>
      </c>
      <c r="V31" s="24"/>
      <c r="W31" s="24"/>
      <c r="X31" s="24"/>
      <c r="Y31" s="24"/>
      <c r="Z31" s="24"/>
      <c r="AA31" s="24"/>
      <c r="AB31" s="24"/>
    </row>
    <row r="32" spans="2:28" x14ac:dyDescent="0.2">
      <c r="B32" s="16" t="s">
        <v>1303</v>
      </c>
      <c r="C32" s="10" t="s">
        <v>1082</v>
      </c>
      <c r="D32" s="10" t="s">
        <v>1099</v>
      </c>
      <c r="E32" s="10" t="s">
        <v>10</v>
      </c>
      <c r="F32" s="10" t="s">
        <v>483</v>
      </c>
      <c r="G32" s="10" t="s">
        <v>509</v>
      </c>
      <c r="H32" s="10" t="s">
        <v>824</v>
      </c>
      <c r="I32" s="10" t="s">
        <v>537</v>
      </c>
      <c r="J32" s="10" t="s">
        <v>21</v>
      </c>
      <c r="K32" s="8" t="s">
        <v>1119</v>
      </c>
      <c r="L32" s="23" t="str">
        <f t="shared" si="0"/>
        <v/>
      </c>
      <c r="M32" s="23" t="str">
        <f t="shared" si="1"/>
        <v/>
      </c>
      <c r="N32" s="24"/>
      <c r="O32" s="24"/>
      <c r="P32" s="24"/>
      <c r="Q32" s="23" t="str">
        <f t="shared" si="2"/>
        <v/>
      </c>
      <c r="R32" s="23" t="str">
        <f t="shared" si="3"/>
        <v/>
      </c>
      <c r="S32" s="24"/>
      <c r="T32" s="24"/>
      <c r="U32" s="23" t="str">
        <f t="shared" si="4"/>
        <v/>
      </c>
      <c r="V32" s="24"/>
      <c r="W32" s="24"/>
      <c r="X32" s="24"/>
      <c r="Y32" s="24"/>
      <c r="Z32" s="24"/>
      <c r="AA32" s="24"/>
      <c r="AB32" s="24"/>
    </row>
    <row r="33" spans="2:28" x14ac:dyDescent="0.2">
      <c r="B33" s="15" t="s">
        <v>1304</v>
      </c>
      <c r="C33" s="10"/>
      <c r="D33" s="10" t="s">
        <v>1082</v>
      </c>
      <c r="E33" s="10" t="s">
        <v>1099</v>
      </c>
      <c r="F33" s="10" t="s">
        <v>10</v>
      </c>
      <c r="G33" s="10" t="s">
        <v>483</v>
      </c>
      <c r="H33" s="10" t="s">
        <v>827</v>
      </c>
      <c r="I33" s="10" t="s">
        <v>537</v>
      </c>
      <c r="J33" s="10" t="s">
        <v>21</v>
      </c>
      <c r="K33" s="8" t="s">
        <v>1120</v>
      </c>
      <c r="L33" s="23" t="str">
        <f t="shared" si="0"/>
        <v/>
      </c>
      <c r="M33" s="23" t="str">
        <f t="shared" si="1"/>
        <v/>
      </c>
      <c r="N33" s="24"/>
      <c r="O33" s="24"/>
      <c r="P33" s="24"/>
      <c r="Q33" s="23" t="str">
        <f t="shared" si="2"/>
        <v/>
      </c>
      <c r="R33" s="23" t="str">
        <f t="shared" si="3"/>
        <v/>
      </c>
      <c r="S33" s="24"/>
      <c r="T33" s="24"/>
      <c r="U33" s="23" t="str">
        <f t="shared" si="4"/>
        <v/>
      </c>
      <c r="V33" s="24"/>
      <c r="W33" s="24"/>
      <c r="X33" s="24"/>
      <c r="Y33" s="24"/>
      <c r="Z33" s="24"/>
      <c r="AA33" s="24"/>
      <c r="AB33" s="24"/>
    </row>
    <row r="34" spans="2:28" x14ac:dyDescent="0.2">
      <c r="B34" s="16" t="s">
        <v>1305</v>
      </c>
      <c r="C34" s="10" t="s">
        <v>1082</v>
      </c>
      <c r="D34" s="10" t="s">
        <v>1099</v>
      </c>
      <c r="E34" s="10" t="s">
        <v>10</v>
      </c>
      <c r="F34" s="10" t="s">
        <v>483</v>
      </c>
      <c r="G34" s="10" t="s">
        <v>827</v>
      </c>
      <c r="H34" s="10" t="s">
        <v>824</v>
      </c>
      <c r="I34" s="10" t="s">
        <v>537</v>
      </c>
      <c r="J34" s="10" t="s">
        <v>21</v>
      </c>
      <c r="K34" s="8" t="s">
        <v>1121</v>
      </c>
      <c r="L34" s="23" t="str">
        <f t="shared" si="0"/>
        <v/>
      </c>
      <c r="M34" s="23" t="str">
        <f t="shared" si="1"/>
        <v/>
      </c>
      <c r="N34" s="24"/>
      <c r="O34" s="24"/>
      <c r="P34" s="24"/>
      <c r="Q34" s="23" t="str">
        <f t="shared" si="2"/>
        <v/>
      </c>
      <c r="R34" s="23" t="str">
        <f t="shared" si="3"/>
        <v/>
      </c>
      <c r="S34" s="24"/>
      <c r="T34" s="24"/>
      <c r="U34" s="23" t="str">
        <f t="shared" si="4"/>
        <v/>
      </c>
      <c r="V34" s="24"/>
      <c r="W34" s="24"/>
      <c r="X34" s="24"/>
      <c r="Y34" s="24"/>
      <c r="Z34" s="24"/>
      <c r="AA34" s="24"/>
      <c r="AB34" s="24"/>
    </row>
    <row r="35" spans="2:28" x14ac:dyDescent="0.2">
      <c r="B35" s="10" t="s">
        <v>1337</v>
      </c>
      <c r="C35" s="10"/>
      <c r="D35" s="10"/>
      <c r="E35" s="10"/>
      <c r="F35" s="10"/>
      <c r="G35" s="10" t="s">
        <v>1338</v>
      </c>
      <c r="H35" s="10" t="s">
        <v>1099</v>
      </c>
      <c r="I35" s="10" t="s">
        <v>5</v>
      </c>
      <c r="J35" s="10" t="s">
        <v>1083</v>
      </c>
      <c r="K35" s="8" t="s">
        <v>1122</v>
      </c>
      <c r="L35" s="23" t="str">
        <f t="shared" si="0"/>
        <v/>
      </c>
      <c r="M35" s="25" t="s">
        <v>1733</v>
      </c>
      <c r="N35" s="24"/>
      <c r="O35" s="24"/>
      <c r="P35" s="25" t="s">
        <v>1733</v>
      </c>
      <c r="Q35" s="23" t="str">
        <f t="shared" si="2"/>
        <v/>
      </c>
      <c r="R35" s="25" t="s">
        <v>1733</v>
      </c>
      <c r="S35" s="24"/>
      <c r="T35" s="25" t="s">
        <v>1733</v>
      </c>
      <c r="U35" s="24"/>
      <c r="V35" s="25" t="s">
        <v>1733</v>
      </c>
      <c r="W35" s="25" t="s">
        <v>1733</v>
      </c>
      <c r="X35" s="25" t="s">
        <v>1733</v>
      </c>
      <c r="Y35" s="25" t="s">
        <v>1733</v>
      </c>
      <c r="Z35" s="25" t="s">
        <v>1733</v>
      </c>
      <c r="AA35" s="25" t="s">
        <v>1733</v>
      </c>
      <c r="AB35" s="25" t="s">
        <v>1733</v>
      </c>
    </row>
    <row r="36" spans="2:28" x14ac:dyDescent="0.2">
      <c r="B36" s="15" t="s">
        <v>1339</v>
      </c>
      <c r="C36" s="10"/>
      <c r="D36" s="10"/>
      <c r="E36" s="10"/>
      <c r="F36" s="10" t="s">
        <v>1338</v>
      </c>
      <c r="G36" s="10" t="s">
        <v>1099</v>
      </c>
      <c r="H36" s="10" t="s">
        <v>5</v>
      </c>
      <c r="I36" s="10" t="s">
        <v>537</v>
      </c>
      <c r="J36" s="10" t="s">
        <v>1083</v>
      </c>
      <c r="K36" s="8" t="s">
        <v>1123</v>
      </c>
      <c r="L36" s="23" t="str">
        <f t="shared" si="0"/>
        <v/>
      </c>
      <c r="M36" s="25" t="s">
        <v>1733</v>
      </c>
      <c r="N36" s="24"/>
      <c r="O36" s="24"/>
      <c r="P36" s="25" t="s">
        <v>1733</v>
      </c>
      <c r="Q36" s="23" t="str">
        <f t="shared" si="2"/>
        <v/>
      </c>
      <c r="R36" s="25" t="s">
        <v>1733</v>
      </c>
      <c r="S36" s="24"/>
      <c r="T36" s="25" t="s">
        <v>1733</v>
      </c>
      <c r="U36" s="24"/>
      <c r="V36" s="25" t="s">
        <v>1733</v>
      </c>
      <c r="W36" s="25" t="s">
        <v>1733</v>
      </c>
      <c r="X36" s="25" t="s">
        <v>1733</v>
      </c>
      <c r="Y36" s="25" t="s">
        <v>1733</v>
      </c>
      <c r="Z36" s="25" t="s">
        <v>1733</v>
      </c>
      <c r="AA36" s="25" t="s">
        <v>1733</v>
      </c>
      <c r="AB36" s="25" t="s">
        <v>1733</v>
      </c>
    </row>
  </sheetData>
  <printOptions gridLines="1" gridLinesSet="0"/>
  <pageMargins left="0" right="0" top="0" bottom="0" header="0" footer="0"/>
  <pageSetup paperSize="9" fitToHeight="0" orientation="portrait"/>
  <headerFooter scaleWithDoc="0"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List79">
    <tabColor indexed="23"/>
  </sheetPr>
  <dimension ref="A1:Y22"/>
  <sheetViews>
    <sheetView workbookViewId="0">
      <pane xSplit="8" ySplit="15" topLeftCell="I16"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1.7109375" style="11" bestFit="1" customWidth="1"/>
    <col min="3" max="7" width="9.140625" style="11" hidden="1" customWidth="1"/>
    <col min="8" max="8" width="8.7109375" style="11" customWidth="1"/>
    <col min="9" max="25" width="16.7109375" style="11" customWidth="1"/>
    <col min="26" max="16384" width="8.85546875" style="11"/>
  </cols>
  <sheetData>
    <row r="1" spans="1:25" ht="12" x14ac:dyDescent="0.2">
      <c r="A1" s="1" t="s">
        <v>1340</v>
      </c>
      <c r="F1" s="12" t="s">
        <v>1734</v>
      </c>
    </row>
    <row r="5" spans="1:25" s="13" customFormat="1" x14ac:dyDescent="0.25"/>
    <row r="6" spans="1:25" s="13" customFormat="1" ht="22.5" x14ac:dyDescent="0.25">
      <c r="I6" s="6" t="s">
        <v>495</v>
      </c>
      <c r="J6" s="6"/>
      <c r="K6" s="6"/>
      <c r="L6" s="6"/>
      <c r="M6" s="6"/>
      <c r="N6" s="6"/>
      <c r="O6" s="6"/>
      <c r="P6" s="6"/>
      <c r="Q6" s="6"/>
      <c r="R6" s="6"/>
      <c r="S6" s="6"/>
      <c r="T6" s="6"/>
      <c r="U6" s="6"/>
      <c r="V6" s="6"/>
      <c r="W6" s="6"/>
      <c r="X6" s="6"/>
      <c r="Y6" s="6"/>
    </row>
    <row r="7" spans="1:25" s="13" customFormat="1" ht="33.75" x14ac:dyDescent="0.25">
      <c r="I7" s="6"/>
      <c r="J7" s="6" t="s">
        <v>1105</v>
      </c>
      <c r="K7" s="6" t="s">
        <v>1001</v>
      </c>
      <c r="L7" s="6"/>
      <c r="M7" s="6"/>
      <c r="N7" s="6" t="s">
        <v>1106</v>
      </c>
      <c r="O7" s="6"/>
      <c r="P7" s="6"/>
      <c r="Q7" s="6"/>
      <c r="R7" s="6"/>
      <c r="S7" s="6"/>
      <c r="T7" s="6"/>
      <c r="U7" s="6"/>
      <c r="V7" s="6"/>
      <c r="W7" s="6"/>
      <c r="X7" s="6"/>
      <c r="Y7" s="6"/>
    </row>
    <row r="8" spans="1:25" s="13" customFormat="1" ht="33.75" x14ac:dyDescent="0.25">
      <c r="I8" s="6"/>
      <c r="J8" s="6"/>
      <c r="K8" s="6"/>
      <c r="L8" s="6" t="s">
        <v>1299</v>
      </c>
      <c r="M8" s="6" t="s">
        <v>1105</v>
      </c>
      <c r="N8" s="6"/>
      <c r="O8" s="6" t="s">
        <v>1105</v>
      </c>
      <c r="P8" s="6" t="s">
        <v>1110</v>
      </c>
      <c r="Q8" s="6"/>
      <c r="R8" s="6" t="s">
        <v>1300</v>
      </c>
      <c r="S8" s="6"/>
      <c r="T8" s="6"/>
      <c r="U8" s="6"/>
      <c r="V8" s="6"/>
      <c r="W8" s="6"/>
      <c r="X8" s="6"/>
      <c r="Y8" s="6"/>
    </row>
    <row r="9" spans="1:25" s="13" customFormat="1" ht="33.75" x14ac:dyDescent="0.25">
      <c r="I9" s="6"/>
      <c r="J9" s="6"/>
      <c r="K9" s="6"/>
      <c r="L9" s="6"/>
      <c r="M9" s="6"/>
      <c r="N9" s="6"/>
      <c r="O9" s="6"/>
      <c r="P9" s="6"/>
      <c r="Q9" s="6" t="s">
        <v>1105</v>
      </c>
      <c r="R9" s="6"/>
      <c r="S9" s="6" t="s">
        <v>1105</v>
      </c>
      <c r="T9" s="6" t="s">
        <v>1008</v>
      </c>
      <c r="U9" s="6" t="s">
        <v>1009</v>
      </c>
      <c r="V9" s="6" t="s">
        <v>1111</v>
      </c>
      <c r="W9" s="6" t="s">
        <v>1011</v>
      </c>
      <c r="X9" s="6" t="s">
        <v>1012</v>
      </c>
      <c r="Y9" s="6" t="s">
        <v>1013</v>
      </c>
    </row>
    <row r="10" spans="1:25" hidden="1" x14ac:dyDescent="0.2">
      <c r="I10" s="10"/>
      <c r="J10" s="10"/>
      <c r="K10" s="10"/>
      <c r="L10" s="10"/>
      <c r="M10" s="10"/>
      <c r="N10" s="10"/>
      <c r="O10" s="10"/>
      <c r="P10" s="10"/>
      <c r="Q10" s="10" t="s">
        <v>502</v>
      </c>
      <c r="R10" s="10"/>
      <c r="S10" s="10" t="s">
        <v>502</v>
      </c>
      <c r="T10" s="10"/>
      <c r="U10" s="10"/>
      <c r="V10" s="10"/>
      <c r="W10" s="10"/>
      <c r="X10" s="10"/>
      <c r="Y10" s="10"/>
    </row>
    <row r="11" spans="1:25" hidden="1" x14ac:dyDescent="0.2">
      <c r="I11" s="10"/>
      <c r="J11" s="10"/>
      <c r="K11" s="10"/>
      <c r="L11" s="10" t="s">
        <v>502</v>
      </c>
      <c r="M11" s="10" t="s">
        <v>502</v>
      </c>
      <c r="N11" s="10"/>
      <c r="O11" s="10" t="s">
        <v>502</v>
      </c>
      <c r="P11" s="10" t="s">
        <v>502</v>
      </c>
      <c r="Q11" s="10" t="s">
        <v>10</v>
      </c>
      <c r="R11" s="10" t="s">
        <v>502</v>
      </c>
      <c r="S11" s="10" t="s">
        <v>10</v>
      </c>
      <c r="T11" s="10" t="s">
        <v>502</v>
      </c>
      <c r="U11" s="10" t="s">
        <v>502</v>
      </c>
      <c r="V11" s="10" t="s">
        <v>502</v>
      </c>
      <c r="W11" s="10" t="s">
        <v>502</v>
      </c>
      <c r="X11" s="10" t="s">
        <v>502</v>
      </c>
      <c r="Y11" s="10" t="s">
        <v>502</v>
      </c>
    </row>
    <row r="12" spans="1:25" hidden="1" x14ac:dyDescent="0.2">
      <c r="I12" s="10"/>
      <c r="J12" s="10" t="s">
        <v>502</v>
      </c>
      <c r="K12" s="10" t="s">
        <v>502</v>
      </c>
      <c r="L12" s="10" t="s">
        <v>10</v>
      </c>
      <c r="M12" s="10" t="s">
        <v>10</v>
      </c>
      <c r="N12" s="10" t="s">
        <v>502</v>
      </c>
      <c r="O12" s="10" t="s">
        <v>10</v>
      </c>
      <c r="P12" s="10" t="s">
        <v>10</v>
      </c>
      <c r="Q12" s="10" t="s">
        <v>1114</v>
      </c>
      <c r="R12" s="10" t="s">
        <v>10</v>
      </c>
      <c r="S12" s="10" t="s">
        <v>1114</v>
      </c>
      <c r="T12" s="10" t="s">
        <v>10</v>
      </c>
      <c r="U12" s="10" t="s">
        <v>10</v>
      </c>
      <c r="V12" s="10" t="s">
        <v>10</v>
      </c>
      <c r="W12" s="10" t="s">
        <v>10</v>
      </c>
      <c r="X12" s="10" t="s">
        <v>10</v>
      </c>
      <c r="Y12" s="10" t="s">
        <v>10</v>
      </c>
    </row>
    <row r="13" spans="1:25" hidden="1" x14ac:dyDescent="0.2">
      <c r="I13" s="10" t="s">
        <v>502</v>
      </c>
      <c r="J13" s="10" t="s">
        <v>10</v>
      </c>
      <c r="K13" s="10" t="s">
        <v>10</v>
      </c>
      <c r="L13" s="10" t="s">
        <v>1018</v>
      </c>
      <c r="M13" s="10" t="s">
        <v>1114</v>
      </c>
      <c r="N13" s="10" t="s">
        <v>10</v>
      </c>
      <c r="O13" s="10" t="s">
        <v>1114</v>
      </c>
      <c r="P13" s="10" t="s">
        <v>490</v>
      </c>
      <c r="Q13" s="10" t="s">
        <v>490</v>
      </c>
      <c r="R13" s="10" t="s">
        <v>490</v>
      </c>
      <c r="S13" s="10" t="s">
        <v>490</v>
      </c>
      <c r="T13" s="10" t="s">
        <v>490</v>
      </c>
      <c r="U13" s="10" t="s">
        <v>490</v>
      </c>
      <c r="V13" s="10" t="s">
        <v>490</v>
      </c>
      <c r="W13" s="10" t="s">
        <v>490</v>
      </c>
      <c r="X13" s="10" t="s">
        <v>490</v>
      </c>
      <c r="Y13" s="10" t="s">
        <v>490</v>
      </c>
    </row>
    <row r="14" spans="1:25" hidden="1" x14ac:dyDescent="0.2">
      <c r="I14" s="10" t="s">
        <v>10</v>
      </c>
      <c r="J14" s="10" t="s">
        <v>1114</v>
      </c>
      <c r="K14" s="10" t="s">
        <v>1018</v>
      </c>
      <c r="L14" s="10" t="s">
        <v>595</v>
      </c>
      <c r="M14" s="10" t="s">
        <v>1018</v>
      </c>
      <c r="N14" s="10" t="s">
        <v>490</v>
      </c>
      <c r="O14" s="10" t="s">
        <v>490</v>
      </c>
      <c r="P14" s="10" t="s">
        <v>1020</v>
      </c>
      <c r="Q14" s="10" t="s">
        <v>1020</v>
      </c>
      <c r="R14" s="10" t="s">
        <v>596</v>
      </c>
      <c r="S14" s="10" t="s">
        <v>596</v>
      </c>
      <c r="T14" s="10" t="s">
        <v>1021</v>
      </c>
      <c r="U14" s="10" t="s">
        <v>1022</v>
      </c>
      <c r="V14" s="10" t="s">
        <v>1023</v>
      </c>
      <c r="W14" s="10" t="s">
        <v>1024</v>
      </c>
      <c r="X14" s="10" t="s">
        <v>1025</v>
      </c>
      <c r="Y14" s="10" t="s">
        <v>1026</v>
      </c>
    </row>
    <row r="15" spans="1:25" x14ac:dyDescent="0.2">
      <c r="H15" s="7" t="s">
        <v>1732</v>
      </c>
      <c r="I15" s="8" t="s">
        <v>838</v>
      </c>
      <c r="J15" s="8" t="s">
        <v>839</v>
      </c>
      <c r="K15" s="8" t="s">
        <v>840</v>
      </c>
      <c r="L15" s="8" t="s">
        <v>844</v>
      </c>
      <c r="M15" s="8" t="s">
        <v>845</v>
      </c>
      <c r="N15" s="8" t="s">
        <v>846</v>
      </c>
      <c r="O15" s="8" t="s">
        <v>848</v>
      </c>
      <c r="P15" s="8" t="s">
        <v>850</v>
      </c>
      <c r="Q15" s="8" t="s">
        <v>976</v>
      </c>
      <c r="R15" s="8" t="s">
        <v>978</v>
      </c>
      <c r="S15" s="8" t="s">
        <v>981</v>
      </c>
      <c r="T15" s="8" t="s">
        <v>983</v>
      </c>
      <c r="U15" s="8" t="s">
        <v>1098</v>
      </c>
      <c r="V15" s="8" t="s">
        <v>1103</v>
      </c>
      <c r="W15" s="8" t="s">
        <v>1096</v>
      </c>
      <c r="X15" s="8" t="s">
        <v>1116</v>
      </c>
      <c r="Y15" s="8" t="s">
        <v>1117</v>
      </c>
    </row>
    <row r="16" spans="1:25" x14ac:dyDescent="0.2">
      <c r="B16" s="10" t="s">
        <v>21</v>
      </c>
      <c r="C16" s="10"/>
      <c r="D16" s="10"/>
      <c r="E16" s="10"/>
      <c r="F16" s="10" t="s">
        <v>1099</v>
      </c>
      <c r="G16" s="10" t="s">
        <v>21</v>
      </c>
      <c r="H16" s="8" t="s">
        <v>838</v>
      </c>
      <c r="I16" s="23" t="str">
        <f t="shared" ref="I16:I22" si="0">IF(SUM(K16,N16)&lt;&gt;0,SUM(K16,N16),"")</f>
        <v/>
      </c>
      <c r="J16" s="23" t="str">
        <f t="shared" ref="J16:J22" si="1">IF(SUM(M16,O16)&lt;&gt;0,SUM(M16,O16),"")</f>
        <v/>
      </c>
      <c r="K16" s="24"/>
      <c r="L16" s="24"/>
      <c r="M16" s="24"/>
      <c r="N16" s="23" t="str">
        <f t="shared" ref="N16:N22" si="2">IF(SUM(P16,R16)&lt;&gt;0,SUM(P16,R16),"")</f>
        <v/>
      </c>
      <c r="O16" s="23" t="str">
        <f t="shared" ref="O16:O22" si="3">IF(Q16+S16&lt;&gt;0,Q16+S16,"")</f>
        <v/>
      </c>
      <c r="P16" s="24"/>
      <c r="Q16" s="24"/>
      <c r="R16" s="23" t="str">
        <f t="shared" ref="R16:R22" si="4">IF(SUM(T16:Y16)&lt;&gt;0,SUM(T16:Y16),"")</f>
        <v/>
      </c>
      <c r="S16" s="24"/>
      <c r="T16" s="24"/>
      <c r="U16" s="24"/>
      <c r="V16" s="24"/>
      <c r="W16" s="24"/>
      <c r="X16" s="24"/>
      <c r="Y16" s="24"/>
    </row>
    <row r="17" spans="2:25" x14ac:dyDescent="0.2">
      <c r="B17" s="15" t="s">
        <v>828</v>
      </c>
      <c r="C17" s="10"/>
      <c r="D17" s="10"/>
      <c r="E17" s="10" t="s">
        <v>1099</v>
      </c>
      <c r="F17" s="10" t="s">
        <v>486</v>
      </c>
      <c r="G17" s="10" t="s">
        <v>21</v>
      </c>
      <c r="H17" s="8" t="s">
        <v>839</v>
      </c>
      <c r="I17" s="23" t="str">
        <f t="shared" si="0"/>
        <v/>
      </c>
      <c r="J17" s="23" t="str">
        <f t="shared" si="1"/>
        <v/>
      </c>
      <c r="K17" s="24"/>
      <c r="L17" s="24"/>
      <c r="M17" s="24"/>
      <c r="N17" s="23" t="str">
        <f t="shared" si="2"/>
        <v/>
      </c>
      <c r="O17" s="23" t="str">
        <f t="shared" si="3"/>
        <v/>
      </c>
      <c r="P17" s="24"/>
      <c r="Q17" s="24"/>
      <c r="R17" s="23" t="str">
        <f t="shared" si="4"/>
        <v/>
      </c>
      <c r="S17" s="24"/>
      <c r="T17" s="24"/>
      <c r="U17" s="24"/>
      <c r="V17" s="24"/>
      <c r="W17" s="24"/>
      <c r="X17" s="24"/>
      <c r="Y17" s="24"/>
    </row>
    <row r="18" spans="2:25" x14ac:dyDescent="0.2">
      <c r="B18" s="16" t="s">
        <v>1301</v>
      </c>
      <c r="C18" s="10"/>
      <c r="D18" s="10" t="s">
        <v>1099</v>
      </c>
      <c r="E18" s="10" t="s">
        <v>486</v>
      </c>
      <c r="F18" s="10" t="s">
        <v>816</v>
      </c>
      <c r="G18" s="10" t="s">
        <v>21</v>
      </c>
      <c r="H18" s="8" t="s">
        <v>840</v>
      </c>
      <c r="I18" s="23" t="str">
        <f t="shared" si="0"/>
        <v/>
      </c>
      <c r="J18" s="23" t="str">
        <f t="shared" si="1"/>
        <v/>
      </c>
      <c r="K18" s="24"/>
      <c r="L18" s="24"/>
      <c r="M18" s="24"/>
      <c r="N18" s="23" t="str">
        <f t="shared" si="2"/>
        <v/>
      </c>
      <c r="O18" s="23" t="str">
        <f t="shared" si="3"/>
        <v/>
      </c>
      <c r="P18" s="24"/>
      <c r="Q18" s="24"/>
      <c r="R18" s="23" t="str">
        <f t="shared" si="4"/>
        <v/>
      </c>
      <c r="S18" s="24"/>
      <c r="T18" s="24"/>
      <c r="U18" s="24"/>
      <c r="V18" s="24"/>
      <c r="W18" s="24"/>
      <c r="X18" s="24"/>
      <c r="Y18" s="24"/>
    </row>
    <row r="19" spans="2:25" x14ac:dyDescent="0.2">
      <c r="B19" s="15" t="s">
        <v>1302</v>
      </c>
      <c r="C19" s="10"/>
      <c r="D19" s="10" t="s">
        <v>1099</v>
      </c>
      <c r="E19" s="10" t="s">
        <v>483</v>
      </c>
      <c r="F19" s="10" t="s">
        <v>509</v>
      </c>
      <c r="G19" s="10" t="s">
        <v>21</v>
      </c>
      <c r="H19" s="8" t="s">
        <v>844</v>
      </c>
      <c r="I19" s="23" t="str">
        <f t="shared" si="0"/>
        <v/>
      </c>
      <c r="J19" s="23" t="str">
        <f t="shared" si="1"/>
        <v/>
      </c>
      <c r="K19" s="24"/>
      <c r="L19" s="24"/>
      <c r="M19" s="24"/>
      <c r="N19" s="23" t="str">
        <f t="shared" si="2"/>
        <v/>
      </c>
      <c r="O19" s="23" t="str">
        <f t="shared" si="3"/>
        <v/>
      </c>
      <c r="P19" s="24"/>
      <c r="Q19" s="24"/>
      <c r="R19" s="23" t="str">
        <f t="shared" si="4"/>
        <v/>
      </c>
      <c r="S19" s="24"/>
      <c r="T19" s="24"/>
      <c r="U19" s="24"/>
      <c r="V19" s="24"/>
      <c r="W19" s="24"/>
      <c r="X19" s="24"/>
      <c r="Y19" s="24"/>
    </row>
    <row r="20" spans="2:25" x14ac:dyDescent="0.2">
      <c r="B20" s="16" t="s">
        <v>1303</v>
      </c>
      <c r="C20" s="10" t="s">
        <v>1099</v>
      </c>
      <c r="D20" s="10" t="s">
        <v>483</v>
      </c>
      <c r="E20" s="10" t="s">
        <v>509</v>
      </c>
      <c r="F20" s="10" t="s">
        <v>824</v>
      </c>
      <c r="G20" s="10" t="s">
        <v>21</v>
      </c>
      <c r="H20" s="8" t="s">
        <v>845</v>
      </c>
      <c r="I20" s="23" t="str">
        <f t="shared" si="0"/>
        <v/>
      </c>
      <c r="J20" s="23" t="str">
        <f t="shared" si="1"/>
        <v/>
      </c>
      <c r="K20" s="24"/>
      <c r="L20" s="24"/>
      <c r="M20" s="24"/>
      <c r="N20" s="23" t="str">
        <f t="shared" si="2"/>
        <v/>
      </c>
      <c r="O20" s="23" t="str">
        <f t="shared" si="3"/>
        <v/>
      </c>
      <c r="P20" s="24"/>
      <c r="Q20" s="24"/>
      <c r="R20" s="23" t="str">
        <f t="shared" si="4"/>
        <v/>
      </c>
      <c r="S20" s="24"/>
      <c r="T20" s="24"/>
      <c r="U20" s="24"/>
      <c r="V20" s="24"/>
      <c r="W20" s="24"/>
      <c r="X20" s="24"/>
      <c r="Y20" s="24"/>
    </row>
    <row r="21" spans="2:25" x14ac:dyDescent="0.2">
      <c r="B21" s="15" t="s">
        <v>1304</v>
      </c>
      <c r="C21" s="10"/>
      <c r="D21" s="10" t="s">
        <v>1099</v>
      </c>
      <c r="E21" s="10" t="s">
        <v>483</v>
      </c>
      <c r="F21" s="10" t="s">
        <v>827</v>
      </c>
      <c r="G21" s="10" t="s">
        <v>21</v>
      </c>
      <c r="H21" s="8" t="s">
        <v>846</v>
      </c>
      <c r="I21" s="23" t="str">
        <f t="shared" si="0"/>
        <v/>
      </c>
      <c r="J21" s="23" t="str">
        <f t="shared" si="1"/>
        <v/>
      </c>
      <c r="K21" s="24"/>
      <c r="L21" s="24"/>
      <c r="M21" s="24"/>
      <c r="N21" s="23" t="str">
        <f t="shared" si="2"/>
        <v/>
      </c>
      <c r="O21" s="23" t="str">
        <f t="shared" si="3"/>
        <v/>
      </c>
      <c r="P21" s="24"/>
      <c r="Q21" s="24"/>
      <c r="R21" s="23" t="str">
        <f t="shared" si="4"/>
        <v/>
      </c>
      <c r="S21" s="24"/>
      <c r="T21" s="24"/>
      <c r="U21" s="24"/>
      <c r="V21" s="24"/>
      <c r="W21" s="24"/>
      <c r="X21" s="24"/>
      <c r="Y21" s="24"/>
    </row>
    <row r="22" spans="2:25" x14ac:dyDescent="0.2">
      <c r="B22" s="16" t="s">
        <v>1305</v>
      </c>
      <c r="C22" s="10" t="s">
        <v>1099</v>
      </c>
      <c r="D22" s="10" t="s">
        <v>483</v>
      </c>
      <c r="E22" s="10" t="s">
        <v>827</v>
      </c>
      <c r="F22" s="10" t="s">
        <v>824</v>
      </c>
      <c r="G22" s="10" t="s">
        <v>21</v>
      </c>
      <c r="H22" s="8" t="s">
        <v>848</v>
      </c>
      <c r="I22" s="23" t="str">
        <f t="shared" si="0"/>
        <v/>
      </c>
      <c r="J22" s="23" t="str">
        <f t="shared" si="1"/>
        <v/>
      </c>
      <c r="K22" s="24"/>
      <c r="L22" s="24"/>
      <c r="M22" s="24"/>
      <c r="N22" s="23" t="str">
        <f t="shared" si="2"/>
        <v/>
      </c>
      <c r="O22" s="23" t="str">
        <f t="shared" si="3"/>
        <v/>
      </c>
      <c r="P22" s="24"/>
      <c r="Q22" s="24"/>
      <c r="R22" s="23" t="str">
        <f t="shared" si="4"/>
        <v/>
      </c>
      <c r="S22" s="24"/>
      <c r="T22" s="24"/>
      <c r="U22" s="24"/>
      <c r="V22" s="24"/>
      <c r="W22" s="24"/>
      <c r="X22" s="24"/>
      <c r="Y22" s="24"/>
    </row>
  </sheetData>
  <printOptions gridLines="1" gridLinesSet="0"/>
  <pageMargins left="0" right="0" top="0" bottom="0" header="0" footer="0"/>
  <pageSetup paperSize="9" fitToHeight="0"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tabColor indexed="23"/>
  </sheetPr>
  <dimension ref="A1:G29"/>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4" width="9.140625" style="11" hidden="1" customWidth="1"/>
    <col min="5" max="5" width="8.7109375" style="11" customWidth="1"/>
    <col min="6" max="7" width="16.7109375" style="11" customWidth="1"/>
    <col min="8" max="16384" width="8.85546875" style="11"/>
  </cols>
  <sheetData>
    <row r="1" spans="1:7" ht="12" x14ac:dyDescent="0.2">
      <c r="A1" s="1" t="s">
        <v>487</v>
      </c>
      <c r="F1" s="12" t="s">
        <v>1734</v>
      </c>
    </row>
    <row r="5" spans="1:7" s="13" customFormat="1" x14ac:dyDescent="0.25"/>
    <row r="6" spans="1:7" s="13" customFormat="1" ht="56.25" x14ac:dyDescent="0.25">
      <c r="F6" s="6" t="s">
        <v>9</v>
      </c>
      <c r="G6" s="6" t="s">
        <v>488</v>
      </c>
    </row>
    <row r="7" spans="1:7" hidden="1" x14ac:dyDescent="0.2">
      <c r="F7" s="10"/>
      <c r="G7" s="10" t="s">
        <v>489</v>
      </c>
    </row>
    <row r="8" spans="1:7" hidden="1" x14ac:dyDescent="0.2">
      <c r="F8" s="10" t="s">
        <v>9</v>
      </c>
      <c r="G8" s="10" t="s">
        <v>42</v>
      </c>
    </row>
    <row r="9" spans="1:7" hidden="1" x14ac:dyDescent="0.2">
      <c r="F9" s="10" t="s">
        <v>42</v>
      </c>
      <c r="G9" s="10" t="s">
        <v>10</v>
      </c>
    </row>
    <row r="10" spans="1:7" hidden="1" x14ac:dyDescent="0.2">
      <c r="F10" s="10" t="s">
        <v>10</v>
      </c>
      <c r="G10" s="10" t="s">
        <v>490</v>
      </c>
    </row>
    <row r="11" spans="1:7" x14ac:dyDescent="0.2">
      <c r="E11" s="7" t="s">
        <v>1732</v>
      </c>
      <c r="F11" s="8" t="s">
        <v>2</v>
      </c>
      <c r="G11" s="8" t="s">
        <v>7</v>
      </c>
    </row>
    <row r="12" spans="1:7" x14ac:dyDescent="0.2">
      <c r="B12" s="10" t="s">
        <v>31</v>
      </c>
      <c r="C12" s="10"/>
      <c r="D12" s="10" t="s">
        <v>31</v>
      </c>
      <c r="E12" s="8" t="s">
        <v>2</v>
      </c>
      <c r="F12" s="23" t="str">
        <f>IF('F_01.01'!I26&lt;&gt;0,'F_01.01'!I26,"")</f>
        <v/>
      </c>
      <c r="G12" s="17" t="s">
        <v>1733</v>
      </c>
    </row>
    <row r="13" spans="1:7" x14ac:dyDescent="0.2">
      <c r="B13" s="15" t="s">
        <v>479</v>
      </c>
      <c r="C13" s="10" t="s">
        <v>24</v>
      </c>
      <c r="D13" s="10" t="s">
        <v>31</v>
      </c>
      <c r="E13" s="8" t="s">
        <v>7</v>
      </c>
      <c r="F13" s="24"/>
      <c r="G13" s="17" t="s">
        <v>1733</v>
      </c>
    </row>
    <row r="14" spans="1:7" x14ac:dyDescent="0.2">
      <c r="B14" s="15" t="s">
        <v>480</v>
      </c>
      <c r="C14" s="10" t="s">
        <v>481</v>
      </c>
      <c r="D14" s="10" t="s">
        <v>31</v>
      </c>
      <c r="E14" s="8" t="s">
        <v>22</v>
      </c>
      <c r="F14" s="24"/>
      <c r="G14" s="17" t="s">
        <v>1733</v>
      </c>
    </row>
    <row r="15" spans="1:7" x14ac:dyDescent="0.2">
      <c r="B15" s="15" t="s">
        <v>482</v>
      </c>
      <c r="C15" s="10" t="s">
        <v>483</v>
      </c>
      <c r="D15" s="10" t="s">
        <v>31</v>
      </c>
      <c r="E15" s="8" t="s">
        <v>25</v>
      </c>
      <c r="F15" s="24"/>
      <c r="G15" s="17" t="s">
        <v>1733</v>
      </c>
    </row>
    <row r="16" spans="1:7" x14ac:dyDescent="0.2">
      <c r="B16" s="10" t="s">
        <v>33</v>
      </c>
      <c r="C16" s="10"/>
      <c r="D16" s="10" t="s">
        <v>33</v>
      </c>
      <c r="E16" s="8" t="s">
        <v>28</v>
      </c>
      <c r="F16" s="23" t="str">
        <f>IF(SUM(F17:F21)&lt;&gt;0,SUM(F17:F21),"")</f>
        <v/>
      </c>
      <c r="G16" s="23" t="str">
        <f>IF(SUM(G17:G21)&lt;&gt;0,SUM(G17:G21),"")</f>
        <v/>
      </c>
    </row>
    <row r="17" spans="2:7" x14ac:dyDescent="0.2">
      <c r="B17" s="15" t="s">
        <v>19</v>
      </c>
      <c r="C17" s="10" t="s">
        <v>19</v>
      </c>
      <c r="D17" s="10" t="s">
        <v>33</v>
      </c>
      <c r="E17" s="8" t="s">
        <v>30</v>
      </c>
      <c r="F17" s="24"/>
      <c r="G17" s="24"/>
    </row>
    <row r="18" spans="2:7" x14ac:dyDescent="0.2">
      <c r="B18" s="15" t="s">
        <v>484</v>
      </c>
      <c r="C18" s="10" t="s">
        <v>484</v>
      </c>
      <c r="D18" s="10" t="s">
        <v>33</v>
      </c>
      <c r="E18" s="8" t="s">
        <v>32</v>
      </c>
      <c r="F18" s="24"/>
      <c r="G18" s="24"/>
    </row>
    <row r="19" spans="2:7" x14ac:dyDescent="0.2">
      <c r="B19" s="15" t="s">
        <v>24</v>
      </c>
      <c r="C19" s="10" t="s">
        <v>24</v>
      </c>
      <c r="D19" s="10" t="s">
        <v>33</v>
      </c>
      <c r="E19" s="8" t="s">
        <v>34</v>
      </c>
      <c r="F19" s="24"/>
      <c r="G19" s="24"/>
    </row>
    <row r="20" spans="2:7" x14ac:dyDescent="0.2">
      <c r="B20" s="15" t="s">
        <v>485</v>
      </c>
      <c r="C20" s="10" t="s">
        <v>481</v>
      </c>
      <c r="D20" s="10" t="s">
        <v>33</v>
      </c>
      <c r="E20" s="8" t="s">
        <v>35</v>
      </c>
      <c r="F20" s="24"/>
      <c r="G20" s="24"/>
    </row>
    <row r="21" spans="2:7" x14ac:dyDescent="0.2">
      <c r="B21" s="15" t="s">
        <v>483</v>
      </c>
      <c r="C21" s="10" t="s">
        <v>483</v>
      </c>
      <c r="D21" s="10" t="s">
        <v>33</v>
      </c>
      <c r="E21" s="8" t="s">
        <v>49</v>
      </c>
      <c r="F21" s="24"/>
      <c r="G21" s="24"/>
    </row>
    <row r="22" spans="2:7" x14ac:dyDescent="0.2">
      <c r="B22" s="10" t="s">
        <v>21</v>
      </c>
      <c r="C22" s="10"/>
      <c r="D22" s="10" t="s">
        <v>21</v>
      </c>
      <c r="E22" s="8" t="s">
        <v>50</v>
      </c>
      <c r="F22" s="23" t="str">
        <f>IF(SUM(F23:F28)&lt;&gt;0,SUM(F23:F28),"")</f>
        <v/>
      </c>
      <c r="G22" s="23" t="str">
        <f>IF(SUM(G23:G28)&lt;&gt;0,SUM(G23:G28),"")</f>
        <v/>
      </c>
    </row>
    <row r="23" spans="2:7" x14ac:dyDescent="0.2">
      <c r="B23" s="15" t="s">
        <v>19</v>
      </c>
      <c r="C23" s="10" t="s">
        <v>19</v>
      </c>
      <c r="D23" s="10" t="s">
        <v>21</v>
      </c>
      <c r="E23" s="8" t="s">
        <v>51</v>
      </c>
      <c r="F23" s="24"/>
      <c r="G23" s="24"/>
    </row>
    <row r="24" spans="2:7" x14ac:dyDescent="0.2">
      <c r="B24" s="15" t="s">
        <v>484</v>
      </c>
      <c r="C24" s="10" t="s">
        <v>484</v>
      </c>
      <c r="D24" s="10" t="s">
        <v>21</v>
      </c>
      <c r="E24" s="8" t="s">
        <v>52</v>
      </c>
      <c r="F24" s="24"/>
      <c r="G24" s="24"/>
    </row>
    <row r="25" spans="2:7" x14ac:dyDescent="0.2">
      <c r="B25" s="15" t="s">
        <v>24</v>
      </c>
      <c r="C25" s="10" t="s">
        <v>24</v>
      </c>
      <c r="D25" s="10" t="s">
        <v>21</v>
      </c>
      <c r="E25" s="8" t="s">
        <v>141</v>
      </c>
      <c r="F25" s="24"/>
      <c r="G25" s="24"/>
    </row>
    <row r="26" spans="2:7" x14ac:dyDescent="0.2">
      <c r="B26" s="15" t="s">
        <v>485</v>
      </c>
      <c r="C26" s="10" t="s">
        <v>481</v>
      </c>
      <c r="D26" s="10" t="s">
        <v>21</v>
      </c>
      <c r="E26" s="8" t="s">
        <v>143</v>
      </c>
      <c r="F26" s="24"/>
      <c r="G26" s="24"/>
    </row>
    <row r="27" spans="2:7" x14ac:dyDescent="0.2">
      <c r="B27" s="15" t="s">
        <v>483</v>
      </c>
      <c r="C27" s="10" t="s">
        <v>483</v>
      </c>
      <c r="D27" s="10" t="s">
        <v>21</v>
      </c>
      <c r="E27" s="8" t="s">
        <v>144</v>
      </c>
      <c r="F27" s="24"/>
      <c r="G27" s="24"/>
    </row>
    <row r="28" spans="2:7" x14ac:dyDescent="0.2">
      <c r="B28" s="15" t="s">
        <v>486</v>
      </c>
      <c r="C28" s="10" t="s">
        <v>486</v>
      </c>
      <c r="D28" s="10" t="s">
        <v>21</v>
      </c>
      <c r="E28" s="8" t="s">
        <v>146</v>
      </c>
      <c r="F28" s="24"/>
      <c r="G28" s="24"/>
    </row>
    <row r="29" spans="2:7" x14ac:dyDescent="0.2">
      <c r="B29" s="10" t="s">
        <v>42</v>
      </c>
      <c r="C29" s="10"/>
      <c r="D29" s="10" t="s">
        <v>43</v>
      </c>
      <c r="E29" s="8" t="s">
        <v>151</v>
      </c>
      <c r="F29" s="23" t="str">
        <f>IF(SUM(F12,F16,F22)&lt;&gt;0,SUM(F12,F16,F22),"")</f>
        <v/>
      </c>
      <c r="G29" s="23" t="str">
        <f>IF(SUM(G16,G22)&lt;&gt;0,SUM(G16,G22),"")</f>
        <v/>
      </c>
    </row>
  </sheetData>
  <printOptions gridLines="1" gridLinesSet="0"/>
  <pageMargins left="0" right="0" top="0" bottom="0" header="0" footer="0"/>
  <pageSetup paperSize="9" fitToHeight="0" orientation="portrait"/>
  <headerFooter scaleWithDoc="0"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List80">
    <tabColor indexed="23"/>
  </sheetPr>
  <dimension ref="A1:O48"/>
  <sheetViews>
    <sheetView workbookViewId="0">
      <pane xSplit="8" ySplit="16" topLeftCell="I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1" customWidth="1"/>
    <col min="9" max="15" width="16.7109375" style="11" customWidth="1"/>
    <col min="16" max="16384" width="8.85546875" style="11"/>
  </cols>
  <sheetData>
    <row r="1" spans="1:15" ht="12" x14ac:dyDescent="0.2">
      <c r="A1" s="1" t="s">
        <v>1341</v>
      </c>
      <c r="F1" s="12" t="s">
        <v>1734</v>
      </c>
    </row>
    <row r="5" spans="1:15" s="13" customFormat="1" x14ac:dyDescent="0.25"/>
    <row r="6" spans="1:15" s="13" customFormat="1" ht="22.5" x14ac:dyDescent="0.25">
      <c r="I6" s="6" t="s">
        <v>1342</v>
      </c>
      <c r="J6" s="6"/>
      <c r="K6" s="6"/>
      <c r="L6" s="6"/>
      <c r="M6" s="6"/>
      <c r="N6" s="6"/>
      <c r="O6" s="6"/>
    </row>
    <row r="7" spans="1:15" s="13" customFormat="1" ht="33.75" x14ac:dyDescent="0.25">
      <c r="I7" s="6" t="s">
        <v>1343</v>
      </c>
      <c r="J7" s="6"/>
      <c r="K7" s="6"/>
      <c r="L7" s="6"/>
      <c r="M7" s="6"/>
      <c r="N7" s="6"/>
      <c r="O7" s="6"/>
    </row>
    <row r="8" spans="1:15" s="13" customFormat="1" ht="22.5" x14ac:dyDescent="0.25">
      <c r="I8" s="6"/>
      <c r="J8" s="6" t="s">
        <v>828</v>
      </c>
      <c r="K8" s="6"/>
      <c r="L8" s="6" t="s">
        <v>482</v>
      </c>
      <c r="M8" s="6"/>
      <c r="N8" s="6"/>
      <c r="O8" s="6"/>
    </row>
    <row r="9" spans="1:15" s="13" customFormat="1" ht="45" x14ac:dyDescent="0.25">
      <c r="I9" s="6"/>
      <c r="J9" s="6"/>
      <c r="K9" s="6" t="s">
        <v>1301</v>
      </c>
      <c r="L9" s="6"/>
      <c r="M9" s="6" t="s">
        <v>1344</v>
      </c>
      <c r="N9" s="6"/>
      <c r="O9" s="6" t="s">
        <v>1305</v>
      </c>
    </row>
    <row r="10" spans="1:15" s="13" customFormat="1" ht="33.75" x14ac:dyDescent="0.25">
      <c r="I10" s="6"/>
      <c r="J10" s="6"/>
      <c r="K10" s="6"/>
      <c r="L10" s="6"/>
      <c r="M10" s="6"/>
      <c r="N10" s="6" t="s">
        <v>1303</v>
      </c>
      <c r="O10" s="6"/>
    </row>
    <row r="11" spans="1:15" hidden="1" x14ac:dyDescent="0.2">
      <c r="I11" s="10"/>
      <c r="J11" s="10"/>
      <c r="K11" s="10"/>
      <c r="L11" s="10"/>
      <c r="M11" s="10"/>
      <c r="N11" s="10" t="s">
        <v>1099</v>
      </c>
      <c r="O11" s="10" t="s">
        <v>1099</v>
      </c>
    </row>
    <row r="12" spans="1:15" hidden="1" x14ac:dyDescent="0.2">
      <c r="I12" s="10"/>
      <c r="J12" s="10"/>
      <c r="K12" s="10" t="s">
        <v>1099</v>
      </c>
      <c r="L12" s="10"/>
      <c r="M12" s="10" t="s">
        <v>1099</v>
      </c>
      <c r="N12" s="10" t="s">
        <v>483</v>
      </c>
      <c r="O12" s="10" t="s">
        <v>483</v>
      </c>
    </row>
    <row r="13" spans="1:15" hidden="1" x14ac:dyDescent="0.2">
      <c r="I13" s="10"/>
      <c r="J13" s="10" t="s">
        <v>1099</v>
      </c>
      <c r="K13" s="10" t="s">
        <v>486</v>
      </c>
      <c r="L13" s="10" t="s">
        <v>1099</v>
      </c>
      <c r="M13" s="10" t="s">
        <v>483</v>
      </c>
      <c r="N13" s="10" t="s">
        <v>509</v>
      </c>
      <c r="O13" s="10" t="s">
        <v>827</v>
      </c>
    </row>
    <row r="14" spans="1:15" hidden="1" x14ac:dyDescent="0.2">
      <c r="I14" s="10" t="s">
        <v>1099</v>
      </c>
      <c r="J14" s="10" t="s">
        <v>486</v>
      </c>
      <c r="K14" s="10" t="s">
        <v>816</v>
      </c>
      <c r="L14" s="10" t="s">
        <v>483</v>
      </c>
      <c r="M14" s="10" t="s">
        <v>509</v>
      </c>
      <c r="N14" s="10" t="s">
        <v>824</v>
      </c>
      <c r="O14" s="10" t="s">
        <v>824</v>
      </c>
    </row>
    <row r="15" spans="1:15" hidden="1" x14ac:dyDescent="0.2">
      <c r="I15" s="10" t="s">
        <v>21</v>
      </c>
      <c r="J15" s="10" t="s">
        <v>21</v>
      </c>
      <c r="K15" s="10" t="s">
        <v>21</v>
      </c>
      <c r="L15" s="10" t="s">
        <v>21</v>
      </c>
      <c r="M15" s="10" t="s">
        <v>21</v>
      </c>
      <c r="N15" s="10" t="s">
        <v>21</v>
      </c>
      <c r="O15" s="10" t="s">
        <v>21</v>
      </c>
    </row>
    <row r="16" spans="1:15" x14ac:dyDescent="0.2">
      <c r="H16" s="7" t="s">
        <v>1732</v>
      </c>
      <c r="I16" s="8" t="s">
        <v>838</v>
      </c>
      <c r="J16" s="8" t="s">
        <v>839</v>
      </c>
      <c r="K16" s="8" t="s">
        <v>840</v>
      </c>
      <c r="L16" s="8" t="s">
        <v>844</v>
      </c>
      <c r="M16" s="8" t="s">
        <v>845</v>
      </c>
      <c r="N16" s="8" t="s">
        <v>846</v>
      </c>
      <c r="O16" s="8" t="s">
        <v>848</v>
      </c>
    </row>
    <row r="17" spans="2:15" x14ac:dyDescent="0.2">
      <c r="B17" s="10" t="s">
        <v>754</v>
      </c>
      <c r="C17" s="10"/>
      <c r="D17" s="10" t="s">
        <v>493</v>
      </c>
      <c r="E17" s="10" t="s">
        <v>10</v>
      </c>
      <c r="F17" s="10" t="s">
        <v>490</v>
      </c>
      <c r="G17" s="10" t="s">
        <v>774</v>
      </c>
      <c r="H17" s="8" t="s">
        <v>838</v>
      </c>
      <c r="I17" s="24"/>
      <c r="J17" s="24"/>
      <c r="K17" s="24"/>
      <c r="L17" s="24"/>
      <c r="M17" s="24"/>
      <c r="N17" s="24"/>
      <c r="O17" s="24"/>
    </row>
    <row r="18" spans="2:15" x14ac:dyDescent="0.2">
      <c r="B18" s="10" t="s">
        <v>1345</v>
      </c>
      <c r="C18" s="10"/>
      <c r="D18" s="10"/>
      <c r="E18" s="10" t="s">
        <v>1091</v>
      </c>
      <c r="F18" s="10" t="s">
        <v>5</v>
      </c>
      <c r="G18" s="10" t="s">
        <v>1092</v>
      </c>
      <c r="H18" s="8" t="s">
        <v>839</v>
      </c>
      <c r="I18" s="23" t="str">
        <f t="shared" ref="I18:O18" si="0">IF(I19+I20+I22+I23+I24&lt;&gt;0,I19+I20+I22+I23+I24,"")</f>
        <v/>
      </c>
      <c r="J18" s="23" t="str">
        <f t="shared" si="0"/>
        <v/>
      </c>
      <c r="K18" s="23" t="str">
        <f t="shared" si="0"/>
        <v/>
      </c>
      <c r="L18" s="23" t="str">
        <f t="shared" si="0"/>
        <v/>
      </c>
      <c r="M18" s="23" t="str">
        <f t="shared" si="0"/>
        <v/>
      </c>
      <c r="N18" s="23" t="str">
        <f t="shared" si="0"/>
        <v/>
      </c>
      <c r="O18" s="23" t="str">
        <f t="shared" si="0"/>
        <v/>
      </c>
    </row>
    <row r="19" spans="2:15" x14ac:dyDescent="0.2">
      <c r="B19" s="15" t="s">
        <v>1346</v>
      </c>
      <c r="C19" s="10"/>
      <c r="D19" s="10" t="s">
        <v>1091</v>
      </c>
      <c r="E19" s="10" t="s">
        <v>5</v>
      </c>
      <c r="F19" s="10" t="s">
        <v>1347</v>
      </c>
      <c r="G19" s="10" t="s">
        <v>1092</v>
      </c>
      <c r="H19" s="8" t="s">
        <v>840</v>
      </c>
      <c r="I19" s="24"/>
      <c r="J19" s="24"/>
      <c r="K19" s="24"/>
      <c r="L19" s="24"/>
      <c r="M19" s="24"/>
      <c r="N19" s="24"/>
      <c r="O19" s="24"/>
    </row>
    <row r="20" spans="2:15" x14ac:dyDescent="0.2">
      <c r="B20" s="15" t="s">
        <v>1348</v>
      </c>
      <c r="C20" s="10"/>
      <c r="D20" s="10" t="s">
        <v>1091</v>
      </c>
      <c r="E20" s="10" t="s">
        <v>5</v>
      </c>
      <c r="F20" s="10" t="s">
        <v>1349</v>
      </c>
      <c r="G20" s="10" t="s">
        <v>1092</v>
      </c>
      <c r="H20" s="8" t="s">
        <v>844</v>
      </c>
      <c r="I20" s="24"/>
      <c r="J20" s="24"/>
      <c r="K20" s="24"/>
      <c r="L20" s="24"/>
      <c r="M20" s="24"/>
      <c r="N20" s="24"/>
      <c r="O20" s="24"/>
    </row>
    <row r="21" spans="2:15" x14ac:dyDescent="0.2">
      <c r="B21" s="16" t="s">
        <v>1350</v>
      </c>
      <c r="C21" s="10" t="s">
        <v>1091</v>
      </c>
      <c r="D21" s="10" t="s">
        <v>5</v>
      </c>
      <c r="E21" s="10" t="s">
        <v>1349</v>
      </c>
      <c r="F21" s="10" t="s">
        <v>1092</v>
      </c>
      <c r="G21" s="10" t="s">
        <v>1351</v>
      </c>
      <c r="H21" s="8" t="s">
        <v>845</v>
      </c>
      <c r="I21" s="24"/>
      <c r="J21" s="24"/>
      <c r="K21" s="24"/>
      <c r="L21" s="24"/>
      <c r="M21" s="24"/>
      <c r="N21" s="24"/>
      <c r="O21" s="24"/>
    </row>
    <row r="22" spans="2:15" x14ac:dyDescent="0.2">
      <c r="B22" s="15" t="s">
        <v>1352</v>
      </c>
      <c r="C22" s="10"/>
      <c r="D22" s="10" t="s">
        <v>1091</v>
      </c>
      <c r="E22" s="10" t="s">
        <v>5</v>
      </c>
      <c r="F22" s="10" t="s">
        <v>1353</v>
      </c>
      <c r="G22" s="10" t="s">
        <v>1092</v>
      </c>
      <c r="H22" s="8" t="s">
        <v>846</v>
      </c>
      <c r="I22" s="24"/>
      <c r="J22" s="24"/>
      <c r="K22" s="24"/>
      <c r="L22" s="24"/>
      <c r="M22" s="24"/>
      <c r="N22" s="24"/>
      <c r="O22" s="24"/>
    </row>
    <row r="23" spans="2:15" x14ac:dyDescent="0.2">
      <c r="B23" s="15" t="s">
        <v>1354</v>
      </c>
      <c r="C23" s="10"/>
      <c r="D23" s="10" t="s">
        <v>1091</v>
      </c>
      <c r="E23" s="10" t="s">
        <v>5</v>
      </c>
      <c r="F23" s="10" t="s">
        <v>1355</v>
      </c>
      <c r="G23" s="10" t="s">
        <v>1092</v>
      </c>
      <c r="H23" s="8" t="s">
        <v>848</v>
      </c>
      <c r="I23" s="24"/>
      <c r="J23" s="24"/>
      <c r="K23" s="24"/>
      <c r="L23" s="24"/>
      <c r="M23" s="24"/>
      <c r="N23" s="24"/>
      <c r="O23" s="24"/>
    </row>
    <row r="24" spans="2:15" x14ac:dyDescent="0.2">
      <c r="B24" s="15" t="s">
        <v>1356</v>
      </c>
      <c r="C24" s="10"/>
      <c r="D24" s="10" t="s">
        <v>1091</v>
      </c>
      <c r="E24" s="10" t="s">
        <v>5</v>
      </c>
      <c r="F24" s="10" t="s">
        <v>1357</v>
      </c>
      <c r="G24" s="10" t="s">
        <v>1092</v>
      </c>
      <c r="H24" s="8" t="s">
        <v>850</v>
      </c>
      <c r="I24" s="24"/>
      <c r="J24" s="24"/>
      <c r="K24" s="24"/>
      <c r="L24" s="24"/>
      <c r="M24" s="24"/>
      <c r="N24" s="24"/>
      <c r="O24" s="24"/>
    </row>
    <row r="25" spans="2:15" x14ac:dyDescent="0.2">
      <c r="B25" s="15" t="s">
        <v>1358</v>
      </c>
      <c r="C25" s="10"/>
      <c r="D25" s="10" t="s">
        <v>1091</v>
      </c>
      <c r="E25" s="10" t="s">
        <v>5</v>
      </c>
      <c r="F25" s="10" t="s">
        <v>1092</v>
      </c>
      <c r="G25" s="10" t="s">
        <v>1359</v>
      </c>
      <c r="H25" s="8" t="s">
        <v>976</v>
      </c>
      <c r="I25" s="24"/>
      <c r="J25" s="24"/>
      <c r="K25" s="24"/>
      <c r="L25" s="24"/>
      <c r="M25" s="24"/>
      <c r="N25" s="24"/>
      <c r="O25" s="24"/>
    </row>
    <row r="26" spans="2:15" x14ac:dyDescent="0.2">
      <c r="B26" s="15" t="s">
        <v>1360</v>
      </c>
      <c r="C26" s="10"/>
      <c r="D26" s="10" t="s">
        <v>1091</v>
      </c>
      <c r="E26" s="10" t="s">
        <v>5</v>
      </c>
      <c r="F26" s="10" t="s">
        <v>1092</v>
      </c>
      <c r="G26" s="10" t="s">
        <v>1361</v>
      </c>
      <c r="H26" s="8" t="s">
        <v>978</v>
      </c>
      <c r="I26" s="24"/>
      <c r="J26" s="24"/>
      <c r="K26" s="24"/>
      <c r="L26" s="24"/>
      <c r="M26" s="24"/>
      <c r="N26" s="24"/>
      <c r="O26" s="24"/>
    </row>
    <row r="27" spans="2:15" x14ac:dyDescent="0.2">
      <c r="B27" s="16" t="s">
        <v>1362</v>
      </c>
      <c r="C27" s="10" t="s">
        <v>1091</v>
      </c>
      <c r="D27" s="10" t="s">
        <v>5</v>
      </c>
      <c r="E27" s="10" t="s">
        <v>1092</v>
      </c>
      <c r="F27" s="10" t="s">
        <v>1363</v>
      </c>
      <c r="G27" s="10" t="s">
        <v>1361</v>
      </c>
      <c r="H27" s="8" t="s">
        <v>981</v>
      </c>
      <c r="I27" s="24"/>
      <c r="J27" s="24"/>
      <c r="K27" s="24"/>
      <c r="L27" s="24"/>
      <c r="M27" s="24"/>
      <c r="N27" s="24"/>
      <c r="O27" s="24"/>
    </row>
    <row r="28" spans="2:15" x14ac:dyDescent="0.2">
      <c r="B28" s="10" t="s">
        <v>1364</v>
      </c>
      <c r="C28" s="10"/>
      <c r="D28" s="10"/>
      <c r="E28" s="10" t="s">
        <v>1091</v>
      </c>
      <c r="F28" s="10" t="s">
        <v>5</v>
      </c>
      <c r="G28" s="10" t="s">
        <v>1093</v>
      </c>
      <c r="H28" s="8" t="s">
        <v>983</v>
      </c>
      <c r="I28" s="23" t="str">
        <f t="shared" ref="I28:O28" si="1">IF(I29+I30+I31+I32+I35+I38+I41+I44+I45+I46&lt;&gt;0,I29+I30+I31+I32+I35+I38+I41+I44+I45+I46,"")</f>
        <v/>
      </c>
      <c r="J28" s="23" t="str">
        <f t="shared" si="1"/>
        <v/>
      </c>
      <c r="K28" s="23" t="str">
        <f t="shared" si="1"/>
        <v/>
      </c>
      <c r="L28" s="23" t="str">
        <f t="shared" si="1"/>
        <v/>
      </c>
      <c r="M28" s="23" t="str">
        <f t="shared" si="1"/>
        <v/>
      </c>
      <c r="N28" s="23" t="str">
        <f t="shared" si="1"/>
        <v/>
      </c>
      <c r="O28" s="23" t="str">
        <f t="shared" si="1"/>
        <v/>
      </c>
    </row>
    <row r="29" spans="2:15" x14ac:dyDescent="0.2">
      <c r="B29" s="15" t="s">
        <v>1365</v>
      </c>
      <c r="C29" s="10"/>
      <c r="D29" s="10" t="s">
        <v>1091</v>
      </c>
      <c r="E29" s="10" t="s">
        <v>5</v>
      </c>
      <c r="F29" s="10" t="s">
        <v>1347</v>
      </c>
      <c r="G29" s="10" t="s">
        <v>1093</v>
      </c>
      <c r="H29" s="8" t="s">
        <v>1098</v>
      </c>
      <c r="I29" s="24"/>
      <c r="J29" s="24"/>
      <c r="K29" s="24"/>
      <c r="L29" s="24"/>
      <c r="M29" s="24"/>
      <c r="N29" s="24"/>
      <c r="O29" s="24"/>
    </row>
    <row r="30" spans="2:15" x14ac:dyDescent="0.2">
      <c r="B30" s="15" t="s">
        <v>1366</v>
      </c>
      <c r="C30" s="10"/>
      <c r="D30" s="10" t="s">
        <v>1091</v>
      </c>
      <c r="E30" s="10" t="s">
        <v>5</v>
      </c>
      <c r="F30" s="10" t="s">
        <v>1349</v>
      </c>
      <c r="G30" s="10" t="s">
        <v>1093</v>
      </c>
      <c r="H30" s="8" t="s">
        <v>1103</v>
      </c>
      <c r="I30" s="24"/>
      <c r="J30" s="24"/>
      <c r="K30" s="24"/>
      <c r="L30" s="24"/>
      <c r="M30" s="24"/>
      <c r="N30" s="24"/>
      <c r="O30" s="24"/>
    </row>
    <row r="31" spans="2:15" x14ac:dyDescent="0.2">
      <c r="B31" s="15" t="s">
        <v>1367</v>
      </c>
      <c r="C31" s="10"/>
      <c r="D31" s="10" t="s">
        <v>1091</v>
      </c>
      <c r="E31" s="10" t="s">
        <v>5</v>
      </c>
      <c r="F31" s="10" t="s">
        <v>1368</v>
      </c>
      <c r="G31" s="10" t="s">
        <v>1093</v>
      </c>
      <c r="H31" s="8" t="s">
        <v>1096</v>
      </c>
      <c r="I31" s="24"/>
      <c r="J31" s="24"/>
      <c r="K31" s="24"/>
      <c r="L31" s="24"/>
      <c r="M31" s="24"/>
      <c r="N31" s="24"/>
      <c r="O31" s="24"/>
    </row>
    <row r="32" spans="2:15" x14ac:dyDescent="0.2">
      <c r="B32" s="15" t="s">
        <v>1369</v>
      </c>
      <c r="C32" s="10"/>
      <c r="D32" s="10" t="s">
        <v>1091</v>
      </c>
      <c r="E32" s="10" t="s">
        <v>5</v>
      </c>
      <c r="F32" s="10" t="s">
        <v>1370</v>
      </c>
      <c r="G32" s="10" t="s">
        <v>1093</v>
      </c>
      <c r="H32" s="8" t="s">
        <v>1116</v>
      </c>
      <c r="I32" s="24"/>
      <c r="J32" s="24"/>
      <c r="K32" s="24"/>
      <c r="L32" s="24"/>
      <c r="M32" s="24"/>
      <c r="N32" s="24"/>
      <c r="O32" s="24"/>
    </row>
    <row r="33" spans="2:15" x14ac:dyDescent="0.2">
      <c r="B33" s="16" t="s">
        <v>1371</v>
      </c>
      <c r="C33" s="10"/>
      <c r="D33" s="10"/>
      <c r="E33" s="10" t="s">
        <v>1372</v>
      </c>
      <c r="F33" s="10" t="s">
        <v>5</v>
      </c>
      <c r="G33" s="10" t="s">
        <v>1373</v>
      </c>
      <c r="H33" s="8" t="s">
        <v>1117</v>
      </c>
      <c r="I33" s="24"/>
      <c r="J33" s="24"/>
      <c r="K33" s="24"/>
      <c r="L33" s="24"/>
      <c r="M33" s="24"/>
      <c r="N33" s="24"/>
      <c r="O33" s="24"/>
    </row>
    <row r="34" spans="2:15" x14ac:dyDescent="0.2">
      <c r="B34" s="16" t="s">
        <v>1374</v>
      </c>
      <c r="C34" s="10"/>
      <c r="D34" s="10" t="s">
        <v>1091</v>
      </c>
      <c r="E34" s="10" t="s">
        <v>5</v>
      </c>
      <c r="F34" s="10" t="s">
        <v>1375</v>
      </c>
      <c r="G34" s="10" t="s">
        <v>1093</v>
      </c>
      <c r="H34" s="8" t="s">
        <v>1118</v>
      </c>
      <c r="I34" s="24"/>
      <c r="J34" s="24"/>
      <c r="K34" s="24"/>
      <c r="L34" s="24"/>
      <c r="M34" s="24"/>
      <c r="N34" s="24"/>
      <c r="O34" s="24"/>
    </row>
    <row r="35" spans="2:15" x14ac:dyDescent="0.2">
      <c r="B35" s="15" t="s">
        <v>1376</v>
      </c>
      <c r="C35" s="10"/>
      <c r="D35" s="10" t="s">
        <v>1091</v>
      </c>
      <c r="E35" s="10" t="s">
        <v>5</v>
      </c>
      <c r="F35" s="10" t="s">
        <v>1377</v>
      </c>
      <c r="G35" s="10" t="s">
        <v>1093</v>
      </c>
      <c r="H35" s="8" t="s">
        <v>1119</v>
      </c>
      <c r="I35" s="24"/>
      <c r="J35" s="24"/>
      <c r="K35" s="24"/>
      <c r="L35" s="24"/>
      <c r="M35" s="24"/>
      <c r="N35" s="24"/>
      <c r="O35" s="24"/>
    </row>
    <row r="36" spans="2:15" x14ac:dyDescent="0.2">
      <c r="B36" s="16" t="s">
        <v>1378</v>
      </c>
      <c r="C36" s="10" t="s">
        <v>834</v>
      </c>
      <c r="D36" s="10" t="s">
        <v>10</v>
      </c>
      <c r="E36" s="10" t="s">
        <v>490</v>
      </c>
      <c r="F36" s="10" t="s">
        <v>1363</v>
      </c>
      <c r="G36" s="10" t="s">
        <v>835</v>
      </c>
      <c r="H36" s="8" t="s">
        <v>1120</v>
      </c>
      <c r="I36" s="24"/>
      <c r="J36" s="24"/>
      <c r="K36" s="24"/>
      <c r="L36" s="24"/>
      <c r="M36" s="24"/>
      <c r="N36" s="24"/>
      <c r="O36" s="24"/>
    </row>
    <row r="37" spans="2:15" x14ac:dyDescent="0.2">
      <c r="B37" s="16" t="s">
        <v>1379</v>
      </c>
      <c r="C37" s="10"/>
      <c r="D37" s="10" t="s">
        <v>1091</v>
      </c>
      <c r="E37" s="10" t="s">
        <v>5</v>
      </c>
      <c r="F37" s="10" t="s">
        <v>1380</v>
      </c>
      <c r="G37" s="10" t="s">
        <v>1093</v>
      </c>
      <c r="H37" s="8" t="s">
        <v>1121</v>
      </c>
      <c r="I37" s="24"/>
      <c r="J37" s="24"/>
      <c r="K37" s="24"/>
      <c r="L37" s="24"/>
      <c r="M37" s="24"/>
      <c r="N37" s="24"/>
      <c r="O37" s="24"/>
    </row>
    <row r="38" spans="2:15" x14ac:dyDescent="0.2">
      <c r="B38" s="15" t="s">
        <v>1381</v>
      </c>
      <c r="C38" s="10"/>
      <c r="D38" s="10" t="s">
        <v>1091</v>
      </c>
      <c r="E38" s="10" t="s">
        <v>5</v>
      </c>
      <c r="F38" s="10" t="s">
        <v>1353</v>
      </c>
      <c r="G38" s="10" t="s">
        <v>1093</v>
      </c>
      <c r="H38" s="8" t="s">
        <v>1122</v>
      </c>
      <c r="I38" s="24"/>
      <c r="J38" s="24"/>
      <c r="K38" s="24"/>
      <c r="L38" s="24"/>
      <c r="M38" s="24"/>
      <c r="N38" s="24"/>
      <c r="O38" s="24"/>
    </row>
    <row r="39" spans="2:15" x14ac:dyDescent="0.2">
      <c r="B39" s="16" t="s">
        <v>1382</v>
      </c>
      <c r="C39" s="10"/>
      <c r="D39" s="10"/>
      <c r="E39" s="10" t="s">
        <v>1372</v>
      </c>
      <c r="F39" s="10" t="s">
        <v>5</v>
      </c>
      <c r="G39" s="10" t="s">
        <v>1383</v>
      </c>
      <c r="H39" s="8" t="s">
        <v>1123</v>
      </c>
      <c r="I39" s="24"/>
      <c r="J39" s="24"/>
      <c r="K39" s="24"/>
      <c r="L39" s="24"/>
      <c r="M39" s="24"/>
      <c r="N39" s="24"/>
      <c r="O39" s="24"/>
    </row>
    <row r="40" spans="2:15" x14ac:dyDescent="0.2">
      <c r="B40" s="16" t="s">
        <v>1384</v>
      </c>
      <c r="C40" s="10"/>
      <c r="D40" s="10" t="s">
        <v>1091</v>
      </c>
      <c r="E40" s="10" t="s">
        <v>5</v>
      </c>
      <c r="F40" s="10" t="s">
        <v>1385</v>
      </c>
      <c r="G40" s="10" t="s">
        <v>1093</v>
      </c>
      <c r="H40" s="8" t="s">
        <v>1124</v>
      </c>
      <c r="I40" s="24"/>
      <c r="J40" s="24"/>
      <c r="K40" s="24"/>
      <c r="L40" s="24"/>
      <c r="M40" s="24"/>
      <c r="N40" s="24"/>
      <c r="O40" s="24"/>
    </row>
    <row r="41" spans="2:15" x14ac:dyDescent="0.2">
      <c r="B41" s="15" t="s">
        <v>1386</v>
      </c>
      <c r="C41" s="10"/>
      <c r="D41" s="10" t="s">
        <v>1091</v>
      </c>
      <c r="E41" s="10" t="s">
        <v>5</v>
      </c>
      <c r="F41" s="10" t="s">
        <v>1387</v>
      </c>
      <c r="G41" s="10" t="s">
        <v>1093</v>
      </c>
      <c r="H41" s="8" t="s">
        <v>1125</v>
      </c>
      <c r="I41" s="24"/>
      <c r="J41" s="24"/>
      <c r="K41" s="24"/>
      <c r="L41" s="24"/>
      <c r="M41" s="24"/>
      <c r="N41" s="24"/>
      <c r="O41" s="24"/>
    </row>
    <row r="42" spans="2:15" x14ac:dyDescent="0.2">
      <c r="B42" s="16" t="s">
        <v>1388</v>
      </c>
      <c r="C42" s="10"/>
      <c r="D42" s="10"/>
      <c r="E42" s="10" t="s">
        <v>1372</v>
      </c>
      <c r="F42" s="10" t="s">
        <v>5</v>
      </c>
      <c r="G42" s="10" t="s">
        <v>1389</v>
      </c>
      <c r="H42" s="8" t="s">
        <v>1126</v>
      </c>
      <c r="I42" s="24"/>
      <c r="J42" s="24"/>
      <c r="K42" s="24"/>
      <c r="L42" s="24"/>
      <c r="M42" s="24"/>
      <c r="N42" s="24"/>
      <c r="O42" s="24"/>
    </row>
    <row r="43" spans="2:15" x14ac:dyDescent="0.2">
      <c r="B43" s="16" t="s">
        <v>1390</v>
      </c>
      <c r="C43" s="10"/>
      <c r="D43" s="10" t="s">
        <v>1091</v>
      </c>
      <c r="E43" s="10" t="s">
        <v>5</v>
      </c>
      <c r="F43" s="10" t="s">
        <v>1391</v>
      </c>
      <c r="G43" s="10" t="s">
        <v>1093</v>
      </c>
      <c r="H43" s="8" t="s">
        <v>1127</v>
      </c>
      <c r="I43" s="24"/>
      <c r="J43" s="24"/>
      <c r="K43" s="24"/>
      <c r="L43" s="24"/>
      <c r="M43" s="24"/>
      <c r="N43" s="24"/>
      <c r="O43" s="24"/>
    </row>
    <row r="44" spans="2:15" x14ac:dyDescent="0.2">
      <c r="B44" s="15" t="s">
        <v>1392</v>
      </c>
      <c r="C44" s="10"/>
      <c r="D44" s="10" t="s">
        <v>1091</v>
      </c>
      <c r="E44" s="10" t="s">
        <v>5</v>
      </c>
      <c r="F44" s="10" t="s">
        <v>1393</v>
      </c>
      <c r="G44" s="10" t="s">
        <v>1093</v>
      </c>
      <c r="H44" s="8" t="s">
        <v>1128</v>
      </c>
      <c r="I44" s="24"/>
      <c r="J44" s="24"/>
      <c r="K44" s="24"/>
      <c r="L44" s="24"/>
      <c r="M44" s="24"/>
      <c r="N44" s="24"/>
      <c r="O44" s="24"/>
    </row>
    <row r="45" spans="2:15" x14ac:dyDescent="0.2">
      <c r="B45" s="15" t="s">
        <v>1394</v>
      </c>
      <c r="C45" s="10"/>
      <c r="D45" s="10" t="s">
        <v>1091</v>
      </c>
      <c r="E45" s="10" t="s">
        <v>5</v>
      </c>
      <c r="F45" s="10" t="s">
        <v>1395</v>
      </c>
      <c r="G45" s="10" t="s">
        <v>1093</v>
      </c>
      <c r="H45" s="8" t="s">
        <v>1129</v>
      </c>
      <c r="I45" s="24"/>
      <c r="J45" s="24"/>
      <c r="K45" s="24"/>
      <c r="L45" s="24"/>
      <c r="M45" s="24"/>
      <c r="N45" s="24"/>
      <c r="O45" s="24"/>
    </row>
    <row r="46" spans="2:15" x14ac:dyDescent="0.2">
      <c r="B46" s="15" t="s">
        <v>1396</v>
      </c>
      <c r="C46" s="10"/>
      <c r="D46" s="10" t="s">
        <v>1091</v>
      </c>
      <c r="E46" s="10" t="s">
        <v>5</v>
      </c>
      <c r="F46" s="10" t="s">
        <v>1357</v>
      </c>
      <c r="G46" s="10" t="s">
        <v>1093</v>
      </c>
      <c r="H46" s="8" t="s">
        <v>1130</v>
      </c>
      <c r="I46" s="24"/>
      <c r="J46" s="24"/>
      <c r="K46" s="24"/>
      <c r="L46" s="24"/>
      <c r="M46" s="24"/>
      <c r="N46" s="24"/>
      <c r="O46" s="24"/>
    </row>
    <row r="47" spans="2:15" x14ac:dyDescent="0.2">
      <c r="B47" s="15" t="s">
        <v>1397</v>
      </c>
      <c r="C47" s="10"/>
      <c r="D47" s="10" t="s">
        <v>1091</v>
      </c>
      <c r="E47" s="10" t="s">
        <v>5</v>
      </c>
      <c r="F47" s="10" t="s">
        <v>1093</v>
      </c>
      <c r="G47" s="10" t="s">
        <v>1398</v>
      </c>
      <c r="H47" s="8" t="s">
        <v>1144</v>
      </c>
      <c r="I47" s="24"/>
      <c r="J47" s="24"/>
      <c r="K47" s="24"/>
      <c r="L47" s="24"/>
      <c r="M47" s="24"/>
      <c r="N47" s="24"/>
      <c r="O47" s="24"/>
    </row>
    <row r="48" spans="2:15" x14ac:dyDescent="0.2">
      <c r="B48" s="10" t="s">
        <v>762</v>
      </c>
      <c r="C48" s="10"/>
      <c r="D48" s="10"/>
      <c r="E48" s="10" t="s">
        <v>493</v>
      </c>
      <c r="F48" s="10" t="s">
        <v>10</v>
      </c>
      <c r="G48" s="10" t="s">
        <v>490</v>
      </c>
      <c r="H48" s="8" t="s">
        <v>1145</v>
      </c>
      <c r="I48" s="23" t="str">
        <f t="shared" ref="I48:O48" si="2">IF(SUM(I17,I18,I28)&lt;&gt;0,I17+I18+I28,"")</f>
        <v/>
      </c>
      <c r="J48" s="23" t="str">
        <f t="shared" si="2"/>
        <v/>
      </c>
      <c r="K48" s="23" t="str">
        <f t="shared" si="2"/>
        <v/>
      </c>
      <c r="L48" s="23" t="str">
        <f t="shared" si="2"/>
        <v/>
      </c>
      <c r="M48" s="23" t="str">
        <f t="shared" si="2"/>
        <v/>
      </c>
      <c r="N48" s="23" t="str">
        <f t="shared" si="2"/>
        <v/>
      </c>
      <c r="O48" s="23" t="str">
        <f t="shared" si="2"/>
        <v/>
      </c>
    </row>
  </sheetData>
  <printOptions gridLines="1" gridLinesSet="0"/>
  <pageMargins left="0" right="0" top="0" bottom="0" header="0" footer="0"/>
  <pageSetup paperSize="9" fitToHeight="0" orientation="portrait"/>
  <headerFooter scaleWithDoc="0"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List81">
    <tabColor indexed="23"/>
  </sheetPr>
  <dimension ref="A1:M24"/>
  <sheetViews>
    <sheetView workbookViewId="0">
      <pane xSplit="6" ySplit="17" topLeftCell="G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42578125" style="11" bestFit="1" customWidth="1"/>
    <col min="3" max="5" width="9.140625" style="11" hidden="1" customWidth="1"/>
    <col min="6" max="6" width="8.7109375" style="11" customWidth="1"/>
    <col min="7" max="13" width="16.7109375" style="11" customWidth="1"/>
    <col min="14" max="16384" width="8.85546875" style="11"/>
  </cols>
  <sheetData>
    <row r="1" spans="1:13" ht="12" x14ac:dyDescent="0.2">
      <c r="A1" s="1" t="s">
        <v>1399</v>
      </c>
      <c r="F1" s="12" t="s">
        <v>1734</v>
      </c>
    </row>
    <row r="5" spans="1:13" s="13" customFormat="1" x14ac:dyDescent="0.25"/>
    <row r="6" spans="1:13" s="13" customFormat="1" ht="56.25" x14ac:dyDescent="0.25">
      <c r="G6" s="6" t="s">
        <v>1400</v>
      </c>
      <c r="H6" s="6"/>
      <c r="I6" s="6"/>
      <c r="J6" s="6"/>
      <c r="K6" s="6"/>
      <c r="L6" s="6"/>
      <c r="M6" s="6"/>
    </row>
    <row r="7" spans="1:13" s="13" customFormat="1" ht="33.75" x14ac:dyDescent="0.25">
      <c r="G7" s="6" t="s">
        <v>1343</v>
      </c>
      <c r="H7" s="6"/>
      <c r="I7" s="6"/>
      <c r="J7" s="6"/>
      <c r="K7" s="6"/>
      <c r="L7" s="6"/>
      <c r="M7" s="6"/>
    </row>
    <row r="8" spans="1:13" s="13" customFormat="1" ht="22.5" x14ac:dyDescent="0.25">
      <c r="G8" s="6"/>
      <c r="H8" s="6" t="s">
        <v>828</v>
      </c>
      <c r="I8" s="6"/>
      <c r="J8" s="6" t="s">
        <v>482</v>
      </c>
      <c r="K8" s="6"/>
      <c r="L8" s="6"/>
      <c r="M8" s="6"/>
    </row>
    <row r="9" spans="1:13" s="13" customFormat="1" ht="45" x14ac:dyDescent="0.25">
      <c r="G9" s="6"/>
      <c r="H9" s="6"/>
      <c r="I9" s="6" t="s">
        <v>1301</v>
      </c>
      <c r="J9" s="6"/>
      <c r="K9" s="6" t="s">
        <v>1344</v>
      </c>
      <c r="L9" s="6"/>
      <c r="M9" s="6" t="s">
        <v>1305</v>
      </c>
    </row>
    <row r="10" spans="1:13" s="13" customFormat="1" ht="33.75" x14ac:dyDescent="0.25">
      <c r="G10" s="6"/>
      <c r="H10" s="6"/>
      <c r="I10" s="6"/>
      <c r="J10" s="6"/>
      <c r="K10" s="6"/>
      <c r="L10" s="6" t="s">
        <v>1303</v>
      </c>
      <c r="M10" s="6"/>
    </row>
    <row r="11" spans="1:13" hidden="1" x14ac:dyDescent="0.2">
      <c r="G11" s="10"/>
      <c r="H11" s="10"/>
      <c r="I11" s="10"/>
      <c r="J11" s="10"/>
      <c r="K11" s="10"/>
      <c r="L11" s="10" t="s">
        <v>1099</v>
      </c>
      <c r="M11" s="10" t="s">
        <v>1099</v>
      </c>
    </row>
    <row r="12" spans="1:13" hidden="1" x14ac:dyDescent="0.2">
      <c r="G12" s="10"/>
      <c r="H12" s="10"/>
      <c r="I12" s="10" t="s">
        <v>1099</v>
      </c>
      <c r="J12" s="10"/>
      <c r="K12" s="10" t="s">
        <v>1099</v>
      </c>
      <c r="L12" s="10" t="s">
        <v>483</v>
      </c>
      <c r="M12" s="10" t="s">
        <v>483</v>
      </c>
    </row>
    <row r="13" spans="1:13" hidden="1" x14ac:dyDescent="0.2">
      <c r="G13" s="10"/>
      <c r="H13" s="10" t="s">
        <v>1099</v>
      </c>
      <c r="I13" s="10" t="s">
        <v>486</v>
      </c>
      <c r="J13" s="10" t="s">
        <v>1099</v>
      </c>
      <c r="K13" s="10" t="s">
        <v>483</v>
      </c>
      <c r="L13" s="10" t="s">
        <v>509</v>
      </c>
      <c r="M13" s="10" t="s">
        <v>827</v>
      </c>
    </row>
    <row r="14" spans="1:13" hidden="1" x14ac:dyDescent="0.2">
      <c r="G14" s="10" t="s">
        <v>1099</v>
      </c>
      <c r="H14" s="10" t="s">
        <v>486</v>
      </c>
      <c r="I14" s="10" t="s">
        <v>816</v>
      </c>
      <c r="J14" s="10" t="s">
        <v>483</v>
      </c>
      <c r="K14" s="10" t="s">
        <v>509</v>
      </c>
      <c r="L14" s="10" t="s">
        <v>824</v>
      </c>
      <c r="M14" s="10" t="s">
        <v>824</v>
      </c>
    </row>
    <row r="15" spans="1:13" hidden="1" x14ac:dyDescent="0.2">
      <c r="G15" s="10" t="s">
        <v>21</v>
      </c>
      <c r="H15" s="10" t="s">
        <v>21</v>
      </c>
      <c r="I15" s="10" t="s">
        <v>21</v>
      </c>
      <c r="J15" s="10" t="s">
        <v>21</v>
      </c>
      <c r="K15" s="10" t="s">
        <v>21</v>
      </c>
      <c r="L15" s="10" t="s">
        <v>21</v>
      </c>
      <c r="M15" s="10" t="s">
        <v>21</v>
      </c>
    </row>
    <row r="16" spans="1:13" hidden="1" x14ac:dyDescent="0.2">
      <c r="G16" s="10" t="s">
        <v>490</v>
      </c>
      <c r="H16" s="10" t="s">
        <v>490</v>
      </c>
      <c r="I16" s="10" t="s">
        <v>490</v>
      </c>
      <c r="J16" s="10" t="s">
        <v>490</v>
      </c>
      <c r="K16" s="10" t="s">
        <v>490</v>
      </c>
      <c r="L16" s="10" t="s">
        <v>490</v>
      </c>
      <c r="M16" s="10" t="s">
        <v>490</v>
      </c>
    </row>
    <row r="17" spans="2:13" x14ac:dyDescent="0.2">
      <c r="F17" s="7" t="s">
        <v>1732</v>
      </c>
      <c r="G17" s="8" t="s">
        <v>838</v>
      </c>
      <c r="H17" s="8" t="s">
        <v>839</v>
      </c>
      <c r="I17" s="8" t="s">
        <v>840</v>
      </c>
      <c r="J17" s="8" t="s">
        <v>844</v>
      </c>
      <c r="K17" s="8" t="s">
        <v>845</v>
      </c>
      <c r="L17" s="8" t="s">
        <v>846</v>
      </c>
      <c r="M17" s="8" t="s">
        <v>848</v>
      </c>
    </row>
    <row r="18" spans="2:13" x14ac:dyDescent="0.2">
      <c r="B18" s="10" t="s">
        <v>754</v>
      </c>
      <c r="C18" s="10" t="s">
        <v>1072</v>
      </c>
      <c r="D18" s="10" t="s">
        <v>10</v>
      </c>
      <c r="E18" s="10" t="s">
        <v>774</v>
      </c>
      <c r="F18" s="8" t="s">
        <v>838</v>
      </c>
      <c r="G18" s="24"/>
      <c r="H18" s="24"/>
      <c r="I18" s="24"/>
      <c r="J18" s="24"/>
      <c r="K18" s="24"/>
      <c r="L18" s="24"/>
      <c r="M18" s="24"/>
    </row>
    <row r="19" spans="2:13" x14ac:dyDescent="0.2">
      <c r="B19" s="10" t="s">
        <v>1401</v>
      </c>
      <c r="C19" s="10"/>
      <c r="D19" s="10" t="s">
        <v>1402</v>
      </c>
      <c r="E19" s="10" t="s">
        <v>10</v>
      </c>
      <c r="F19" s="8" t="s">
        <v>839</v>
      </c>
      <c r="G19" s="24"/>
      <c r="H19" s="24"/>
      <c r="I19" s="24"/>
      <c r="J19" s="24"/>
      <c r="K19" s="24"/>
      <c r="L19" s="24"/>
      <c r="M19" s="24"/>
    </row>
    <row r="20" spans="2:13" x14ac:dyDescent="0.2">
      <c r="B20" s="15" t="s">
        <v>1403</v>
      </c>
      <c r="C20" s="10"/>
      <c r="D20" s="10" t="s">
        <v>1404</v>
      </c>
      <c r="E20" s="10" t="s">
        <v>10</v>
      </c>
      <c r="F20" s="8" t="s">
        <v>840</v>
      </c>
      <c r="G20" s="24"/>
      <c r="H20" s="24"/>
      <c r="I20" s="24"/>
      <c r="J20" s="24"/>
      <c r="K20" s="24"/>
      <c r="L20" s="24"/>
      <c r="M20" s="24"/>
    </row>
    <row r="21" spans="2:13" x14ac:dyDescent="0.2">
      <c r="B21" s="10" t="s">
        <v>1405</v>
      </c>
      <c r="C21" s="10"/>
      <c r="D21" s="10" t="s">
        <v>1406</v>
      </c>
      <c r="E21" s="10" t="s">
        <v>10</v>
      </c>
      <c r="F21" s="8" t="s">
        <v>844</v>
      </c>
      <c r="G21" s="24"/>
      <c r="H21" s="24"/>
      <c r="I21" s="24"/>
      <c r="J21" s="24"/>
      <c r="K21" s="24"/>
      <c r="L21" s="24"/>
      <c r="M21" s="24"/>
    </row>
    <row r="22" spans="2:13" x14ac:dyDescent="0.2">
      <c r="B22" s="15" t="s">
        <v>1407</v>
      </c>
      <c r="C22" s="10"/>
      <c r="D22" s="10" t="s">
        <v>1408</v>
      </c>
      <c r="E22" s="10" t="s">
        <v>10</v>
      </c>
      <c r="F22" s="8" t="s">
        <v>845</v>
      </c>
      <c r="G22" s="24"/>
      <c r="H22" s="24"/>
      <c r="I22" s="24"/>
      <c r="J22" s="24"/>
      <c r="K22" s="24"/>
      <c r="L22" s="24"/>
      <c r="M22" s="24"/>
    </row>
    <row r="23" spans="2:13" x14ac:dyDescent="0.2">
      <c r="B23" s="15" t="s">
        <v>1409</v>
      </c>
      <c r="C23" s="10"/>
      <c r="D23" s="10" t="s">
        <v>1410</v>
      </c>
      <c r="E23" s="10" t="s">
        <v>10</v>
      </c>
      <c r="F23" s="8" t="s">
        <v>846</v>
      </c>
      <c r="G23" s="24"/>
      <c r="H23" s="24"/>
      <c r="I23" s="24"/>
      <c r="J23" s="24"/>
      <c r="K23" s="24"/>
      <c r="L23" s="24"/>
      <c r="M23" s="24"/>
    </row>
    <row r="24" spans="2:13" x14ac:dyDescent="0.2">
      <c r="B24" s="10" t="s">
        <v>762</v>
      </c>
      <c r="C24" s="10"/>
      <c r="D24" s="10" t="s">
        <v>1072</v>
      </c>
      <c r="E24" s="10" t="s">
        <v>10</v>
      </c>
      <c r="F24" s="8" t="s">
        <v>848</v>
      </c>
      <c r="G24" s="23" t="str">
        <f t="shared" ref="G24:M24" si="0">IF(G18+G19+G21&lt;&gt;0,G18+G19+G21,"")</f>
        <v/>
      </c>
      <c r="H24" s="23" t="str">
        <f t="shared" si="0"/>
        <v/>
      </c>
      <c r="I24" s="23" t="str">
        <f t="shared" si="0"/>
        <v/>
      </c>
      <c r="J24" s="23" t="str">
        <f t="shared" si="0"/>
        <v/>
      </c>
      <c r="K24" s="23" t="str">
        <f t="shared" si="0"/>
        <v/>
      </c>
      <c r="L24" s="23" t="str">
        <f t="shared" si="0"/>
        <v/>
      </c>
      <c r="M24" s="23" t="str">
        <f t="shared" si="0"/>
        <v/>
      </c>
    </row>
  </sheetData>
  <printOptions gridLines="1" gridLinesSet="0"/>
  <pageMargins left="0" right="0" top="0" bottom="0" header="0" footer="0"/>
  <pageSetup paperSize="9" fitToHeight="0" orientation="portrait"/>
  <headerFooter scaleWithDoc="0"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List82">
    <tabColor indexed="23"/>
  </sheetPr>
  <dimension ref="A1:L19"/>
  <sheetViews>
    <sheetView workbookViewId="0">
      <pane xSplit="5" ySplit="17" topLeftCell="F18" activePane="bottomRight" state="frozen"/>
      <selection pane="topRight"/>
      <selection pane="bottomLeft"/>
      <selection pane="bottomRight"/>
    </sheetView>
  </sheetViews>
  <sheetFormatPr defaultColWidth="8.85546875" defaultRowHeight="11.25" x14ac:dyDescent="0.2"/>
  <cols>
    <col min="1" max="1" width="9.140625" style="11" customWidth="1"/>
    <col min="2" max="2" width="19.28515625" style="11" bestFit="1" customWidth="1"/>
    <col min="3" max="4" width="9.140625" style="11" hidden="1" customWidth="1"/>
    <col min="5" max="5" width="8.7109375" style="11" customWidth="1"/>
    <col min="6" max="12" width="16.7109375" style="11" customWidth="1"/>
    <col min="13" max="16384" width="8.85546875" style="11"/>
  </cols>
  <sheetData>
    <row r="1" spans="1:12" ht="12" x14ac:dyDescent="0.2">
      <c r="A1" s="1" t="s">
        <v>1411</v>
      </c>
      <c r="F1" s="12" t="s">
        <v>1734</v>
      </c>
    </row>
    <row r="5" spans="1:12" s="13" customFormat="1" x14ac:dyDescent="0.25"/>
    <row r="6" spans="1:12" s="13" customFormat="1" ht="22.5" x14ac:dyDescent="0.25">
      <c r="F6" s="6" t="s">
        <v>1342</v>
      </c>
      <c r="G6" s="6"/>
      <c r="H6" s="6"/>
      <c r="I6" s="6"/>
      <c r="J6" s="6"/>
      <c r="K6" s="6"/>
      <c r="L6" s="6"/>
    </row>
    <row r="7" spans="1:12" s="13" customFormat="1" ht="33.75" x14ac:dyDescent="0.25">
      <c r="F7" s="6" t="s">
        <v>1343</v>
      </c>
      <c r="G7" s="6"/>
      <c r="H7" s="6"/>
      <c r="I7" s="6"/>
      <c r="J7" s="6"/>
      <c r="K7" s="6"/>
      <c r="L7" s="6"/>
    </row>
    <row r="8" spans="1:12" s="13" customFormat="1" ht="22.5" x14ac:dyDescent="0.25">
      <c r="F8" s="6"/>
      <c r="G8" s="6" t="s">
        <v>828</v>
      </c>
      <c r="H8" s="6"/>
      <c r="I8" s="6" t="s">
        <v>482</v>
      </c>
      <c r="J8" s="6"/>
      <c r="K8" s="6"/>
      <c r="L8" s="6"/>
    </row>
    <row r="9" spans="1:12" s="13" customFormat="1" ht="45" x14ac:dyDescent="0.25">
      <c r="F9" s="6"/>
      <c r="G9" s="6"/>
      <c r="H9" s="6" t="s">
        <v>1301</v>
      </c>
      <c r="I9" s="6"/>
      <c r="J9" s="6" t="s">
        <v>1344</v>
      </c>
      <c r="K9" s="6"/>
      <c r="L9" s="6" t="s">
        <v>1305</v>
      </c>
    </row>
    <row r="10" spans="1:12" s="13" customFormat="1" ht="33.75" x14ac:dyDescent="0.25">
      <c r="F10" s="6"/>
      <c r="G10" s="6"/>
      <c r="H10" s="6"/>
      <c r="I10" s="6"/>
      <c r="J10" s="6"/>
      <c r="K10" s="6" t="s">
        <v>1303</v>
      </c>
      <c r="L10" s="6"/>
    </row>
    <row r="11" spans="1:12" hidden="1" x14ac:dyDescent="0.2">
      <c r="F11" s="10"/>
      <c r="G11" s="10"/>
      <c r="H11" s="10"/>
      <c r="I11" s="10"/>
      <c r="J11" s="10"/>
      <c r="K11" s="10" t="s">
        <v>1099</v>
      </c>
      <c r="L11" s="10" t="s">
        <v>1099</v>
      </c>
    </row>
    <row r="12" spans="1:12" hidden="1" x14ac:dyDescent="0.2">
      <c r="F12" s="10"/>
      <c r="G12" s="10"/>
      <c r="H12" s="10" t="s">
        <v>1099</v>
      </c>
      <c r="I12" s="10"/>
      <c r="J12" s="10" t="s">
        <v>1099</v>
      </c>
      <c r="K12" s="10" t="s">
        <v>483</v>
      </c>
      <c r="L12" s="10" t="s">
        <v>483</v>
      </c>
    </row>
    <row r="13" spans="1:12" hidden="1" x14ac:dyDescent="0.2">
      <c r="F13" s="10"/>
      <c r="G13" s="10" t="s">
        <v>1099</v>
      </c>
      <c r="H13" s="10" t="s">
        <v>486</v>
      </c>
      <c r="I13" s="10" t="s">
        <v>1099</v>
      </c>
      <c r="J13" s="10" t="s">
        <v>483</v>
      </c>
      <c r="K13" s="10" t="s">
        <v>509</v>
      </c>
      <c r="L13" s="10" t="s">
        <v>827</v>
      </c>
    </row>
    <row r="14" spans="1:12" hidden="1" x14ac:dyDescent="0.2">
      <c r="F14" s="10" t="s">
        <v>1099</v>
      </c>
      <c r="G14" s="10" t="s">
        <v>486</v>
      </c>
      <c r="H14" s="10" t="s">
        <v>816</v>
      </c>
      <c r="I14" s="10" t="s">
        <v>483</v>
      </c>
      <c r="J14" s="10" t="s">
        <v>509</v>
      </c>
      <c r="K14" s="10" t="s">
        <v>824</v>
      </c>
      <c r="L14" s="10" t="s">
        <v>824</v>
      </c>
    </row>
    <row r="15" spans="1:12" hidden="1" x14ac:dyDescent="0.2">
      <c r="F15" s="10" t="s">
        <v>21</v>
      </c>
      <c r="G15" s="10" t="s">
        <v>21</v>
      </c>
      <c r="H15" s="10" t="s">
        <v>21</v>
      </c>
      <c r="I15" s="10" t="s">
        <v>21</v>
      </c>
      <c r="J15" s="10" t="s">
        <v>21</v>
      </c>
      <c r="K15" s="10" t="s">
        <v>21</v>
      </c>
      <c r="L15" s="10" t="s">
        <v>21</v>
      </c>
    </row>
    <row r="16" spans="1:12" hidden="1" x14ac:dyDescent="0.2">
      <c r="F16" s="10" t="s">
        <v>490</v>
      </c>
      <c r="G16" s="10" t="s">
        <v>490</v>
      </c>
      <c r="H16" s="10" t="s">
        <v>490</v>
      </c>
      <c r="I16" s="10" t="s">
        <v>490</v>
      </c>
      <c r="J16" s="10" t="s">
        <v>490</v>
      </c>
      <c r="K16" s="10" t="s">
        <v>490</v>
      </c>
      <c r="L16" s="10" t="s">
        <v>490</v>
      </c>
    </row>
    <row r="17" spans="2:12" x14ac:dyDescent="0.2">
      <c r="E17" s="7" t="s">
        <v>1732</v>
      </c>
      <c r="F17" s="8" t="s">
        <v>838</v>
      </c>
      <c r="G17" s="8" t="s">
        <v>839</v>
      </c>
      <c r="H17" s="8" t="s">
        <v>840</v>
      </c>
      <c r="I17" s="8" t="s">
        <v>844</v>
      </c>
      <c r="J17" s="8" t="s">
        <v>845</v>
      </c>
      <c r="K17" s="8" t="s">
        <v>846</v>
      </c>
      <c r="L17" s="8" t="s">
        <v>848</v>
      </c>
    </row>
    <row r="18" spans="2:12" x14ac:dyDescent="0.2">
      <c r="B18" s="10" t="s">
        <v>1412</v>
      </c>
      <c r="C18" s="10" t="s">
        <v>1412</v>
      </c>
      <c r="D18" s="10" t="s">
        <v>5</v>
      </c>
      <c r="E18" s="8" t="s">
        <v>838</v>
      </c>
      <c r="F18" s="24"/>
      <c r="G18" s="24"/>
      <c r="H18" s="24"/>
      <c r="I18" s="24"/>
      <c r="J18" s="24"/>
      <c r="K18" s="24"/>
      <c r="L18" s="24"/>
    </row>
    <row r="19" spans="2:12" x14ac:dyDescent="0.2">
      <c r="B19" s="15" t="s">
        <v>1413</v>
      </c>
      <c r="C19" s="10" t="s">
        <v>1414</v>
      </c>
      <c r="D19" s="10" t="s">
        <v>5</v>
      </c>
      <c r="E19" s="8" t="s">
        <v>839</v>
      </c>
      <c r="F19" s="24"/>
      <c r="G19" s="24"/>
      <c r="H19" s="24"/>
      <c r="I19" s="24"/>
      <c r="J19" s="24"/>
      <c r="K19" s="24"/>
      <c r="L19" s="24"/>
    </row>
  </sheetData>
  <printOptions gridLines="1" gridLinesSet="0"/>
  <pageMargins left="0" right="0" top="0" bottom="0" header="0" footer="0"/>
  <pageSetup paperSize="9" fitToHeight="0" orientation="portrait"/>
  <headerFooter scaleWithDoc="0"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List83">
    <tabColor indexed="23"/>
  </sheetPr>
  <dimension ref="A1:P25"/>
  <sheetViews>
    <sheetView workbookViewId="0">
      <pane xSplit="6" ySplit="16" topLeftCell="G17"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0.140625" style="11" bestFit="1" customWidth="1"/>
    <col min="3" max="5" width="9.140625" style="11" hidden="1" customWidth="1"/>
    <col min="6" max="6" width="8.7109375" style="11" customWidth="1"/>
    <col min="7" max="16" width="16.7109375" style="11" customWidth="1"/>
    <col min="17" max="16384" width="8.85546875" style="11"/>
  </cols>
  <sheetData>
    <row r="1" spans="1:16" ht="12" x14ac:dyDescent="0.2">
      <c r="A1" s="1" t="s">
        <v>1415</v>
      </c>
      <c r="F1" s="12" t="s">
        <v>1734</v>
      </c>
    </row>
    <row r="5" spans="1:16" s="13" customFormat="1" x14ac:dyDescent="0.25"/>
    <row r="6" spans="1:16" s="13" customFormat="1" ht="67.5" x14ac:dyDescent="0.25">
      <c r="G6" s="6" t="s">
        <v>1416</v>
      </c>
      <c r="H6" s="6"/>
      <c r="I6" s="6"/>
      <c r="J6" s="6"/>
      <c r="K6" s="6"/>
      <c r="L6" s="6"/>
      <c r="M6" s="6"/>
      <c r="N6" s="6"/>
      <c r="O6" s="6"/>
      <c r="P6" s="6"/>
    </row>
    <row r="7" spans="1:16" s="13" customFormat="1" ht="33.75" x14ac:dyDescent="0.25">
      <c r="G7" s="6" t="s">
        <v>832</v>
      </c>
      <c r="H7" s="6" t="s">
        <v>9</v>
      </c>
      <c r="I7" s="6" t="s">
        <v>1417</v>
      </c>
      <c r="J7" s="6"/>
      <c r="K7" s="6"/>
      <c r="L7" s="6"/>
      <c r="M7" s="6"/>
      <c r="N7" s="6"/>
      <c r="O7" s="6" t="s">
        <v>1418</v>
      </c>
      <c r="P7" s="6"/>
    </row>
    <row r="8" spans="1:16" s="13" customFormat="1" ht="22.5" x14ac:dyDescent="0.25">
      <c r="G8" s="6"/>
      <c r="H8" s="6"/>
      <c r="I8" s="6" t="s">
        <v>1419</v>
      </c>
      <c r="J8" s="6"/>
      <c r="K8" s="6" t="s">
        <v>1024</v>
      </c>
      <c r="L8" s="6"/>
      <c r="M8" s="6" t="s">
        <v>1420</v>
      </c>
      <c r="N8" s="6"/>
      <c r="O8" s="6" t="s">
        <v>832</v>
      </c>
      <c r="P8" s="6" t="s">
        <v>9</v>
      </c>
    </row>
    <row r="9" spans="1:16" s="13" customFormat="1" ht="22.5" x14ac:dyDescent="0.25">
      <c r="G9" s="6"/>
      <c r="H9" s="6"/>
      <c r="I9" s="6" t="s">
        <v>832</v>
      </c>
      <c r="J9" s="6" t="s">
        <v>9</v>
      </c>
      <c r="K9" s="6" t="s">
        <v>832</v>
      </c>
      <c r="L9" s="6" t="s">
        <v>9</v>
      </c>
      <c r="M9" s="6" t="s">
        <v>832</v>
      </c>
      <c r="N9" s="6"/>
      <c r="O9" s="6"/>
      <c r="P9" s="6"/>
    </row>
    <row r="10" spans="1:16" s="13" customFormat="1" x14ac:dyDescent="0.25">
      <c r="G10" s="6"/>
      <c r="H10" s="6"/>
      <c r="I10" s="6"/>
      <c r="J10" s="6"/>
      <c r="K10" s="6"/>
      <c r="L10" s="6"/>
      <c r="M10" s="6"/>
      <c r="N10" s="6" t="s">
        <v>9</v>
      </c>
      <c r="O10" s="6"/>
      <c r="P10" s="6"/>
    </row>
    <row r="11" spans="1:16" hidden="1" x14ac:dyDescent="0.2">
      <c r="G11" s="10"/>
      <c r="H11" s="10"/>
      <c r="I11" s="10" t="s">
        <v>856</v>
      </c>
      <c r="J11" s="10"/>
      <c r="K11" s="10" t="s">
        <v>856</v>
      </c>
      <c r="L11" s="10"/>
      <c r="M11" s="10" t="s">
        <v>856</v>
      </c>
      <c r="N11" s="10"/>
      <c r="O11" s="10"/>
      <c r="P11" s="10"/>
    </row>
    <row r="12" spans="1:16" hidden="1" x14ac:dyDescent="0.2">
      <c r="G12" s="10" t="s">
        <v>856</v>
      </c>
      <c r="H12" s="10"/>
      <c r="I12" s="10" t="s">
        <v>843</v>
      </c>
      <c r="J12" s="10" t="s">
        <v>857</v>
      </c>
      <c r="K12" s="10" t="s">
        <v>843</v>
      </c>
      <c r="L12" s="10" t="s">
        <v>857</v>
      </c>
      <c r="M12" s="10" t="s">
        <v>843</v>
      </c>
      <c r="N12" s="10" t="s">
        <v>857</v>
      </c>
      <c r="O12" s="10" t="s">
        <v>856</v>
      </c>
      <c r="P12" s="10"/>
    </row>
    <row r="13" spans="1:16" hidden="1" x14ac:dyDescent="0.2">
      <c r="G13" s="10" t="s">
        <v>843</v>
      </c>
      <c r="H13" s="10" t="s">
        <v>857</v>
      </c>
      <c r="I13" s="10" t="s">
        <v>12</v>
      </c>
      <c r="J13" s="10" t="s">
        <v>843</v>
      </c>
      <c r="K13" s="10" t="s">
        <v>12</v>
      </c>
      <c r="L13" s="10" t="s">
        <v>843</v>
      </c>
      <c r="M13" s="10" t="s">
        <v>12</v>
      </c>
      <c r="N13" s="10" t="s">
        <v>843</v>
      </c>
      <c r="O13" s="10" t="s">
        <v>853</v>
      </c>
      <c r="P13" s="10" t="s">
        <v>857</v>
      </c>
    </row>
    <row r="14" spans="1:16" hidden="1" x14ac:dyDescent="0.2">
      <c r="G14" s="10" t="s">
        <v>12</v>
      </c>
      <c r="H14" s="10" t="s">
        <v>843</v>
      </c>
      <c r="I14" s="10" t="s">
        <v>835</v>
      </c>
      <c r="J14" s="10" t="s">
        <v>12</v>
      </c>
      <c r="K14" s="10" t="s">
        <v>835</v>
      </c>
      <c r="L14" s="10" t="s">
        <v>12</v>
      </c>
      <c r="M14" s="10" t="s">
        <v>835</v>
      </c>
      <c r="N14" s="10" t="s">
        <v>12</v>
      </c>
      <c r="O14" s="10" t="s">
        <v>12</v>
      </c>
      <c r="P14" s="10" t="s">
        <v>853</v>
      </c>
    </row>
    <row r="15" spans="1:16" hidden="1" x14ac:dyDescent="0.2">
      <c r="G15" s="10" t="s">
        <v>835</v>
      </c>
      <c r="H15" s="10" t="s">
        <v>12</v>
      </c>
      <c r="I15" s="10" t="s">
        <v>1419</v>
      </c>
      <c r="J15" s="10" t="s">
        <v>1419</v>
      </c>
      <c r="K15" s="10" t="s">
        <v>1024</v>
      </c>
      <c r="L15" s="10" t="s">
        <v>1024</v>
      </c>
      <c r="M15" s="10" t="s">
        <v>1420</v>
      </c>
      <c r="N15" s="10" t="s">
        <v>1420</v>
      </c>
      <c r="O15" s="10" t="s">
        <v>835</v>
      </c>
      <c r="P15" s="10" t="s">
        <v>12</v>
      </c>
    </row>
    <row r="16" spans="1:16" x14ac:dyDescent="0.2">
      <c r="F16" s="7" t="s">
        <v>1732</v>
      </c>
      <c r="G16" s="8" t="s">
        <v>840</v>
      </c>
      <c r="H16" s="8" t="s">
        <v>844</v>
      </c>
      <c r="I16" s="8" t="s">
        <v>845</v>
      </c>
      <c r="J16" s="8" t="s">
        <v>846</v>
      </c>
      <c r="K16" s="8" t="s">
        <v>848</v>
      </c>
      <c r="L16" s="8" t="s">
        <v>850</v>
      </c>
      <c r="M16" s="8" t="s">
        <v>976</v>
      </c>
      <c r="N16" s="8" t="s">
        <v>978</v>
      </c>
      <c r="O16" s="8" t="s">
        <v>981</v>
      </c>
      <c r="P16" s="8" t="s">
        <v>983</v>
      </c>
    </row>
    <row r="17" spans="2:16" x14ac:dyDescent="0.2">
      <c r="B17" s="10" t="s">
        <v>754</v>
      </c>
      <c r="C17" s="10"/>
      <c r="D17" s="10" t="s">
        <v>10</v>
      </c>
      <c r="E17" s="10" t="s">
        <v>774</v>
      </c>
      <c r="F17" s="8" t="s">
        <v>838</v>
      </c>
      <c r="G17" s="24"/>
      <c r="H17" s="23" t="str">
        <f>IF(J17+L17+N17&lt;&gt;0,J17+L17+N17,"")</f>
        <v/>
      </c>
      <c r="I17" s="24"/>
      <c r="J17" s="24"/>
      <c r="K17" s="24"/>
      <c r="L17" s="24"/>
      <c r="M17" s="24"/>
      <c r="N17" s="24"/>
      <c r="O17" s="24"/>
      <c r="P17" s="24"/>
    </row>
    <row r="18" spans="2:16" x14ac:dyDescent="0.2">
      <c r="B18" s="10" t="s">
        <v>1421</v>
      </c>
      <c r="C18" s="10"/>
      <c r="D18" s="10" t="s">
        <v>5</v>
      </c>
      <c r="E18" s="10" t="s">
        <v>1422</v>
      </c>
      <c r="F18" s="8" t="s">
        <v>839</v>
      </c>
      <c r="G18" s="25" t="s">
        <v>1733</v>
      </c>
      <c r="H18" s="23" t="str">
        <f>IF(SUM(H19:H20)&lt;&gt;0,SUM(H19:H20),"")</f>
        <v/>
      </c>
      <c r="I18" s="25" t="s">
        <v>1733</v>
      </c>
      <c r="J18" s="23" t="str">
        <f>IF(SUM(J19:J20)&lt;&gt;0,SUM(J19:J20),"")</f>
        <v/>
      </c>
      <c r="K18" s="25" t="s">
        <v>1733</v>
      </c>
      <c r="L18" s="23" t="str">
        <f>IF(L20&lt;&gt;0,L20,"")</f>
        <v/>
      </c>
      <c r="M18" s="25" t="s">
        <v>1733</v>
      </c>
      <c r="N18" s="23" t="str">
        <f>IF(N20&lt;&gt;0,N20,"")</f>
        <v/>
      </c>
      <c r="O18" s="25" t="s">
        <v>1733</v>
      </c>
      <c r="P18" s="23" t="str">
        <f>IF(P19&lt;&gt;0,P19,"")</f>
        <v/>
      </c>
    </row>
    <row r="19" spans="2:16" x14ac:dyDescent="0.2">
      <c r="B19" s="15" t="s">
        <v>1423</v>
      </c>
      <c r="C19" s="10" t="s">
        <v>5</v>
      </c>
      <c r="D19" s="10" t="s">
        <v>1424</v>
      </c>
      <c r="E19" s="10" t="s">
        <v>1422</v>
      </c>
      <c r="F19" s="8" t="s">
        <v>840</v>
      </c>
      <c r="G19" s="24"/>
      <c r="H19" s="23" t="str">
        <f>IF(J19&lt;&gt;0,J19,"")</f>
        <v/>
      </c>
      <c r="I19" s="24"/>
      <c r="J19" s="24"/>
      <c r="K19" s="25" t="s">
        <v>1733</v>
      </c>
      <c r="L19" s="25" t="s">
        <v>1733</v>
      </c>
      <c r="M19" s="25" t="s">
        <v>1733</v>
      </c>
      <c r="N19" s="25" t="s">
        <v>1733</v>
      </c>
      <c r="O19" s="24"/>
      <c r="P19" s="24"/>
    </row>
    <row r="20" spans="2:16" x14ac:dyDescent="0.2">
      <c r="B20" s="15" t="s">
        <v>1425</v>
      </c>
      <c r="C20" s="10" t="s">
        <v>5</v>
      </c>
      <c r="D20" s="10" t="s">
        <v>1426</v>
      </c>
      <c r="E20" s="10" t="s">
        <v>1422</v>
      </c>
      <c r="F20" s="8" t="s">
        <v>844</v>
      </c>
      <c r="G20" s="25" t="s">
        <v>1733</v>
      </c>
      <c r="H20" s="23" t="str">
        <f>IF(J20+L20+N20&lt;&gt;0,J20+L20+N20,"")</f>
        <v/>
      </c>
      <c r="I20" s="25" t="s">
        <v>1733</v>
      </c>
      <c r="J20" s="24"/>
      <c r="K20" s="25" t="s">
        <v>1733</v>
      </c>
      <c r="L20" s="24"/>
      <c r="M20" s="25" t="s">
        <v>1733</v>
      </c>
      <c r="N20" s="24"/>
      <c r="O20" s="25" t="s">
        <v>1733</v>
      </c>
      <c r="P20" s="25" t="s">
        <v>1733</v>
      </c>
    </row>
    <row r="21" spans="2:16" x14ac:dyDescent="0.2">
      <c r="B21" s="10" t="s">
        <v>1427</v>
      </c>
      <c r="C21" s="10"/>
      <c r="D21" s="10" t="s">
        <v>5</v>
      </c>
      <c r="E21" s="10" t="s">
        <v>1428</v>
      </c>
      <c r="F21" s="8" t="s">
        <v>845</v>
      </c>
      <c r="G21" s="25" t="s">
        <v>1733</v>
      </c>
      <c r="H21" s="23" t="str">
        <f>IF(SUM(H22:H24)&lt;&gt;0,SUM(H22:H24),"")</f>
        <v/>
      </c>
      <c r="I21" s="25" t="s">
        <v>1733</v>
      </c>
      <c r="J21" s="23" t="str">
        <f>IF(SUM(J22:J24)&lt;&gt;0,SUM(J22:J24),"")</f>
        <v/>
      </c>
      <c r="K21" s="25" t="s">
        <v>1733</v>
      </c>
      <c r="L21" s="23" t="str">
        <f>IF(SUM(L22:L24)&lt;&gt;0,SUM(L22:L24),"")</f>
        <v/>
      </c>
      <c r="M21" s="25" t="s">
        <v>1733</v>
      </c>
      <c r="N21" s="23" t="str">
        <f>IF(SUM(N22:N24)&lt;&gt;0,SUM(N22:N24),"")</f>
        <v/>
      </c>
      <c r="O21" s="25" t="s">
        <v>1733</v>
      </c>
      <c r="P21" s="23" t="str">
        <f>IF(SUM(P22:P24)&lt;&gt;0,SUM(P22:P24),"")</f>
        <v/>
      </c>
    </row>
    <row r="22" spans="2:16" x14ac:dyDescent="0.2">
      <c r="B22" s="15" t="s">
        <v>1429</v>
      </c>
      <c r="C22" s="10" t="s">
        <v>5</v>
      </c>
      <c r="D22" s="10" t="s">
        <v>1430</v>
      </c>
      <c r="E22" s="10" t="s">
        <v>1428</v>
      </c>
      <c r="F22" s="8" t="s">
        <v>846</v>
      </c>
      <c r="G22" s="24"/>
      <c r="H22" s="23" t="str">
        <f>IF(J22+L22+N22&lt;&gt;0,J22+L22+N22,"")</f>
        <v/>
      </c>
      <c r="I22" s="24"/>
      <c r="J22" s="24"/>
      <c r="K22" s="24"/>
      <c r="L22" s="24"/>
      <c r="M22" s="24"/>
      <c r="N22" s="24"/>
      <c r="O22" s="24"/>
      <c r="P22" s="24"/>
    </row>
    <row r="23" spans="2:16" x14ac:dyDescent="0.2">
      <c r="B23" s="15" t="s">
        <v>1431</v>
      </c>
      <c r="C23" s="10" t="s">
        <v>5</v>
      </c>
      <c r="D23" s="10" t="s">
        <v>1431</v>
      </c>
      <c r="E23" s="10" t="s">
        <v>1428</v>
      </c>
      <c r="F23" s="8" t="s">
        <v>976</v>
      </c>
      <c r="G23" s="24"/>
      <c r="H23" s="23" t="str">
        <f>IF(J23+L23+N23&lt;&gt;0,J23+L23+N23,"")</f>
        <v/>
      </c>
      <c r="I23" s="24"/>
      <c r="J23" s="24"/>
      <c r="K23" s="24"/>
      <c r="L23" s="24"/>
      <c r="M23" s="24"/>
      <c r="N23" s="24"/>
      <c r="O23" s="24"/>
      <c r="P23" s="24"/>
    </row>
    <row r="24" spans="2:16" x14ac:dyDescent="0.2">
      <c r="B24" s="15" t="s">
        <v>1432</v>
      </c>
      <c r="C24" s="10" t="s">
        <v>5</v>
      </c>
      <c r="D24" s="10" t="s">
        <v>1426</v>
      </c>
      <c r="E24" s="10" t="s">
        <v>1428</v>
      </c>
      <c r="F24" s="8" t="s">
        <v>981</v>
      </c>
      <c r="G24" s="25" t="s">
        <v>1733</v>
      </c>
      <c r="H24" s="23" t="str">
        <f>IF(J24+L24+N24&lt;&gt;0,J24+L24+N24,"")</f>
        <v/>
      </c>
      <c r="I24" s="25" t="s">
        <v>1733</v>
      </c>
      <c r="J24" s="24"/>
      <c r="K24" s="25" t="s">
        <v>1733</v>
      </c>
      <c r="L24" s="24"/>
      <c r="M24" s="25" t="s">
        <v>1733</v>
      </c>
      <c r="N24" s="24"/>
      <c r="O24" s="25" t="s">
        <v>1733</v>
      </c>
      <c r="P24" s="24"/>
    </row>
    <row r="25" spans="2:16" x14ac:dyDescent="0.2">
      <c r="B25" s="10" t="s">
        <v>762</v>
      </c>
      <c r="C25" s="10"/>
      <c r="D25" s="10"/>
      <c r="E25" s="10" t="s">
        <v>10</v>
      </c>
      <c r="F25" s="8" t="s">
        <v>983</v>
      </c>
      <c r="G25" s="23" t="str">
        <f>IF(G17&lt;&gt;0,G17,"")</f>
        <v/>
      </c>
      <c r="H25" s="23" t="str">
        <f>IF(SUM(H17,H18,H21)&lt;&gt;0,SUM(H17,H18,H21),"")</f>
        <v/>
      </c>
      <c r="I25" s="23" t="str">
        <f>IF(I17&lt;&gt;0,I17,"")</f>
        <v/>
      </c>
      <c r="J25" s="23" t="str">
        <f>IF(SUM(J17,J18,J21)&lt;&gt;0,SUM(J17,J18,J21),"")</f>
        <v/>
      </c>
      <c r="K25" s="23" t="str">
        <f>IF(K17&lt;&gt;0,K17,"")</f>
        <v/>
      </c>
      <c r="L25" s="23" t="str">
        <f>IF(SUM(L17,L18,L21)&lt;&gt;0,SUM(L17,L18,L21),"")</f>
        <v/>
      </c>
      <c r="M25" s="23" t="str">
        <f>IF(M17&lt;&gt;0,M17,"")</f>
        <v/>
      </c>
      <c r="N25" s="23" t="str">
        <f>IF(SUM(N17,N18,N21)&lt;&gt;0,SUM(N17,N18,N21),"")</f>
        <v/>
      </c>
      <c r="O25" s="23" t="str">
        <f>IF(O17&lt;&gt;0,O17,"")</f>
        <v/>
      </c>
      <c r="P25" s="23" t="str">
        <f>IF(SUM(P17,P18,P21)&lt;&gt;0,SUM(P17,P18,P21),"")</f>
        <v/>
      </c>
    </row>
  </sheetData>
  <printOptions gridLines="1" gridLinesSet="0"/>
  <pageMargins left="0" right="0" top="0" bottom="0" header="0" footer="0"/>
  <pageSetup paperSize="9" fitToHeight="0" orientation="portrait"/>
  <headerFooter scaleWithDoc="0"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List84">
    <tabColor indexed="23"/>
  </sheetPr>
  <dimension ref="A1:G20"/>
  <sheetViews>
    <sheetView workbookViewId="0">
      <pane xSplit="5" ySplit="13" topLeftCell="F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40.14062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1433</v>
      </c>
      <c r="F1" s="12" t="s">
        <v>1734</v>
      </c>
    </row>
    <row r="5" spans="1:7" s="13" customFormat="1" x14ac:dyDescent="0.25"/>
    <row r="6" spans="1:7" s="13" customFormat="1" ht="22.5" x14ac:dyDescent="0.25">
      <c r="F6" s="6" t="s">
        <v>1434</v>
      </c>
      <c r="G6" s="6"/>
    </row>
    <row r="7" spans="1:7" s="13" customFormat="1" ht="56.25" x14ac:dyDescent="0.25">
      <c r="F7" s="6" t="s">
        <v>493</v>
      </c>
      <c r="G7" s="6" t="s">
        <v>1072</v>
      </c>
    </row>
    <row r="8" spans="1:7" hidden="1" x14ac:dyDescent="0.2">
      <c r="F8" s="10" t="s">
        <v>1435</v>
      </c>
      <c r="G8" s="10" t="s">
        <v>1436</v>
      </c>
    </row>
    <row r="9" spans="1:7" hidden="1" x14ac:dyDescent="0.2">
      <c r="F9" s="10" t="s">
        <v>843</v>
      </c>
      <c r="G9" s="10" t="s">
        <v>843</v>
      </c>
    </row>
    <row r="10" spans="1:7" hidden="1" x14ac:dyDescent="0.2">
      <c r="F10" s="10" t="s">
        <v>5</v>
      </c>
      <c r="G10" s="10" t="s">
        <v>5</v>
      </c>
    </row>
    <row r="11" spans="1:7" hidden="1" x14ac:dyDescent="0.2">
      <c r="F11" s="10" t="s">
        <v>802</v>
      </c>
      <c r="G11" s="10" t="s">
        <v>802</v>
      </c>
    </row>
    <row r="12" spans="1:7" hidden="1" x14ac:dyDescent="0.2">
      <c r="F12" s="10" t="s">
        <v>1437</v>
      </c>
      <c r="G12" s="10" t="s">
        <v>1437</v>
      </c>
    </row>
    <row r="13" spans="1:7" x14ac:dyDescent="0.2">
      <c r="E13" s="7" t="s">
        <v>1732</v>
      </c>
      <c r="F13" s="8" t="s">
        <v>838</v>
      </c>
      <c r="G13" s="8" t="s">
        <v>839</v>
      </c>
    </row>
    <row r="14" spans="1:7" x14ac:dyDescent="0.2">
      <c r="B14" s="10" t="s">
        <v>754</v>
      </c>
      <c r="C14" s="10"/>
      <c r="D14" s="10" t="s">
        <v>774</v>
      </c>
      <c r="E14" s="8" t="s">
        <v>838</v>
      </c>
      <c r="F14" s="24"/>
      <c r="G14" s="24"/>
    </row>
    <row r="15" spans="1:7" x14ac:dyDescent="0.2">
      <c r="B15" s="10" t="s">
        <v>1421</v>
      </c>
      <c r="C15" s="10"/>
      <c r="D15" s="10"/>
      <c r="E15" s="8" t="s">
        <v>839</v>
      </c>
      <c r="F15" s="17" t="s">
        <v>1733</v>
      </c>
      <c r="G15" s="17" t="s">
        <v>1733</v>
      </c>
    </row>
    <row r="16" spans="1:7" x14ac:dyDescent="0.2">
      <c r="B16" s="15" t="s">
        <v>1423</v>
      </c>
      <c r="C16" s="10" t="s">
        <v>1424</v>
      </c>
      <c r="D16" s="10" t="s">
        <v>1438</v>
      </c>
      <c r="E16" s="8" t="s">
        <v>840</v>
      </c>
      <c r="F16" s="24"/>
      <c r="G16" s="24"/>
    </row>
    <row r="17" spans="2:7" x14ac:dyDescent="0.2">
      <c r="B17" s="10" t="s">
        <v>1427</v>
      </c>
      <c r="C17" s="10"/>
      <c r="D17" s="10"/>
      <c r="E17" s="8" t="s">
        <v>845</v>
      </c>
      <c r="F17" s="17" t="s">
        <v>1733</v>
      </c>
      <c r="G17" s="17" t="s">
        <v>1733</v>
      </c>
    </row>
    <row r="18" spans="2:7" x14ac:dyDescent="0.2">
      <c r="B18" s="15" t="s">
        <v>1429</v>
      </c>
      <c r="C18" s="10" t="s">
        <v>1430</v>
      </c>
      <c r="D18" s="10" t="s">
        <v>1438</v>
      </c>
      <c r="E18" s="8" t="s">
        <v>846</v>
      </c>
      <c r="F18" s="24"/>
      <c r="G18" s="24"/>
    </row>
    <row r="19" spans="2:7" x14ac:dyDescent="0.2">
      <c r="B19" s="15" t="s">
        <v>1431</v>
      </c>
      <c r="C19" s="10" t="s">
        <v>1426</v>
      </c>
      <c r="D19" s="10" t="s">
        <v>1438</v>
      </c>
      <c r="E19" s="8" t="s">
        <v>976</v>
      </c>
      <c r="F19" s="24"/>
      <c r="G19" s="24"/>
    </row>
    <row r="20" spans="2:7" x14ac:dyDescent="0.2">
      <c r="B20" s="10" t="s">
        <v>762</v>
      </c>
      <c r="C20" s="10"/>
      <c r="D20" s="10"/>
      <c r="E20" s="8" t="s">
        <v>983</v>
      </c>
      <c r="F20" s="23" t="str">
        <f>IF(F14+F16+F18+F19&lt;&gt;0,F14+F16+F18+F19,"")</f>
        <v/>
      </c>
      <c r="G20" s="23" t="str">
        <f>IF(G14+G16+G18+G19&lt;&gt;0,G14+G16+G18+G19,"")</f>
        <v/>
      </c>
    </row>
  </sheetData>
  <printOptions gridLines="1" gridLinesSet="0"/>
  <pageMargins left="0" right="0" top="0" bottom="0" header="0" footer="0"/>
  <pageSetup paperSize="9" fitToHeight="0" orientation="portrait"/>
  <headerFooter scaleWithDoc="0"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List85">
    <tabColor indexed="23"/>
  </sheetPr>
  <dimension ref="A1:I12"/>
  <sheetViews>
    <sheetView workbookViewId="0">
      <pane xSplit="8" ySplit="9" topLeftCell="I10" activePane="bottomRight" state="frozen"/>
      <selection pane="topRight"/>
      <selection pane="bottomLeft"/>
      <selection pane="bottomRight"/>
    </sheetView>
  </sheetViews>
  <sheetFormatPr defaultColWidth="16.7109375" defaultRowHeight="11.25" x14ac:dyDescent="0.2"/>
  <cols>
    <col min="1" max="1" width="9.140625" style="11" customWidth="1"/>
    <col min="2" max="2" width="48.7109375" style="11" bestFit="1" customWidth="1"/>
    <col min="3" max="7" width="9.140625" style="11" hidden="1" customWidth="1"/>
    <col min="8" max="8" width="8.7109375" style="11" customWidth="1"/>
    <col min="9" max="16384" width="16.7109375" style="11"/>
  </cols>
  <sheetData>
    <row r="1" spans="1:9" ht="12" x14ac:dyDescent="0.2">
      <c r="A1" s="1" t="s">
        <v>1439</v>
      </c>
      <c r="F1" s="12" t="s">
        <v>1734</v>
      </c>
    </row>
    <row r="5" spans="1:9" s="13" customFormat="1" x14ac:dyDescent="0.25"/>
    <row r="6" spans="1:9" s="13" customFormat="1" ht="67.5" x14ac:dyDescent="0.25">
      <c r="I6" s="6" t="s">
        <v>1416</v>
      </c>
    </row>
    <row r="7" spans="1:9" s="13" customFormat="1" x14ac:dyDescent="0.25">
      <c r="I7" s="6" t="s">
        <v>9</v>
      </c>
    </row>
    <row r="8" spans="1:9" hidden="1" x14ac:dyDescent="0.2">
      <c r="I8" s="10" t="s">
        <v>277</v>
      </c>
    </row>
    <row r="9" spans="1:9" s="14" customFormat="1" x14ac:dyDescent="0.2">
      <c r="A9" s="11"/>
      <c r="B9" s="11"/>
      <c r="C9" s="11"/>
      <c r="D9" s="11"/>
      <c r="E9" s="11"/>
      <c r="F9" s="11"/>
      <c r="G9" s="11"/>
      <c r="H9" s="7" t="s">
        <v>1732</v>
      </c>
      <c r="I9" s="8" t="s">
        <v>844</v>
      </c>
    </row>
    <row r="10" spans="1:9" x14ac:dyDescent="0.2">
      <c r="B10" s="10" t="s">
        <v>1427</v>
      </c>
      <c r="C10" s="10"/>
      <c r="D10" s="10"/>
      <c r="E10" s="10"/>
      <c r="F10" s="10"/>
      <c r="G10" s="10"/>
      <c r="H10" s="8" t="s">
        <v>845</v>
      </c>
      <c r="I10" s="17" t="s">
        <v>1733</v>
      </c>
    </row>
    <row r="11" spans="1:9" x14ac:dyDescent="0.2">
      <c r="B11" s="15" t="s">
        <v>1429</v>
      </c>
      <c r="C11" s="10"/>
      <c r="D11" s="10"/>
      <c r="E11" s="10"/>
      <c r="F11" s="10"/>
      <c r="G11" s="10"/>
      <c r="H11" s="8" t="s">
        <v>846</v>
      </c>
      <c r="I11" s="17" t="s">
        <v>1733</v>
      </c>
    </row>
    <row r="12" spans="1:9" x14ac:dyDescent="0.2">
      <c r="B12" s="16" t="s">
        <v>1440</v>
      </c>
      <c r="C12" s="10" t="s">
        <v>843</v>
      </c>
      <c r="D12" s="10" t="s">
        <v>279</v>
      </c>
      <c r="E12" s="10" t="s">
        <v>12</v>
      </c>
      <c r="F12" s="10" t="s">
        <v>327</v>
      </c>
      <c r="G12" s="10" t="s">
        <v>1441</v>
      </c>
      <c r="H12" s="8" t="s">
        <v>850</v>
      </c>
      <c r="I12" s="24"/>
    </row>
  </sheetData>
  <printOptions gridLines="1" gridLinesSet="0"/>
  <pageMargins left="0" right="0" top="0" bottom="0" header="0" footer="0"/>
  <pageSetup paperSize="9" fitToHeight="0" orientation="portrait"/>
  <headerFooter scaleWithDoc="0"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List86">
    <tabColor indexed="23"/>
  </sheetPr>
  <dimension ref="A1:G13"/>
  <sheetViews>
    <sheetView workbookViewId="0">
      <pane xSplit="6" ySplit="8" topLeftCell="G9" activePane="bottomRight" state="frozen"/>
      <selection pane="topRight"/>
      <selection pane="bottomLeft"/>
      <selection pane="bottomRight"/>
    </sheetView>
  </sheetViews>
  <sheetFormatPr defaultColWidth="16.7109375" defaultRowHeight="11.25" x14ac:dyDescent="0.2"/>
  <cols>
    <col min="1" max="1" width="9.140625" style="11" customWidth="1"/>
    <col min="2" max="2" width="33.7109375" style="11" bestFit="1" customWidth="1"/>
    <col min="3" max="5" width="9.140625" style="11" hidden="1" customWidth="1"/>
    <col min="6" max="6" width="8.7109375" style="11" customWidth="1"/>
    <col min="7" max="16384" width="16.7109375" style="11"/>
  </cols>
  <sheetData>
    <row r="1" spans="1:7" ht="12" x14ac:dyDescent="0.2">
      <c r="A1" s="1" t="s">
        <v>1442</v>
      </c>
      <c r="F1" s="12" t="s">
        <v>1734</v>
      </c>
    </row>
    <row r="5" spans="1:7" s="13" customFormat="1" x14ac:dyDescent="0.25"/>
    <row r="6" spans="1:7" s="13" customFormat="1" ht="67.5" x14ac:dyDescent="0.25">
      <c r="G6" s="6" t="s">
        <v>1416</v>
      </c>
    </row>
    <row r="7" spans="1:7" s="13" customFormat="1" x14ac:dyDescent="0.25">
      <c r="G7" s="6" t="s">
        <v>9</v>
      </c>
    </row>
    <row r="8" spans="1:7" s="14" customFormat="1" x14ac:dyDescent="0.2">
      <c r="A8" s="11"/>
      <c r="B8" s="11"/>
      <c r="C8" s="11"/>
      <c r="D8" s="11"/>
      <c r="E8" s="11"/>
      <c r="F8" s="7" t="s">
        <v>1732</v>
      </c>
      <c r="G8" s="8" t="s">
        <v>844</v>
      </c>
    </row>
    <row r="9" spans="1:7" x14ac:dyDescent="0.2">
      <c r="B9" s="10" t="s">
        <v>1427</v>
      </c>
      <c r="C9" s="10"/>
      <c r="D9" s="10"/>
      <c r="E9" s="10"/>
      <c r="F9" s="8" t="s">
        <v>845</v>
      </c>
      <c r="G9" s="17" t="s">
        <v>1733</v>
      </c>
    </row>
    <row r="10" spans="1:7" x14ac:dyDescent="0.2">
      <c r="B10" s="15" t="s">
        <v>1429</v>
      </c>
      <c r="C10" s="10"/>
      <c r="D10" s="10"/>
      <c r="E10" s="10"/>
      <c r="F10" s="8" t="s">
        <v>846</v>
      </c>
      <c r="G10" s="17" t="s">
        <v>1733</v>
      </c>
    </row>
    <row r="11" spans="1:7" x14ac:dyDescent="0.2">
      <c r="B11" s="16" t="s">
        <v>1443</v>
      </c>
      <c r="C11" s="10" t="s">
        <v>1444</v>
      </c>
      <c r="D11" s="10" t="s">
        <v>5</v>
      </c>
      <c r="E11" s="10" t="s">
        <v>17</v>
      </c>
      <c r="F11" s="8" t="s">
        <v>848</v>
      </c>
      <c r="G11" s="24"/>
    </row>
    <row r="12" spans="1:7" x14ac:dyDescent="0.2">
      <c r="B12" s="15" t="s">
        <v>1431</v>
      </c>
      <c r="C12" s="10"/>
      <c r="D12" s="10"/>
      <c r="E12" s="10"/>
      <c r="F12" s="8" t="s">
        <v>976</v>
      </c>
      <c r="G12" s="17" t="s">
        <v>1733</v>
      </c>
    </row>
    <row r="13" spans="1:7" x14ac:dyDescent="0.2">
      <c r="B13" s="16" t="s">
        <v>1445</v>
      </c>
      <c r="C13" s="10" t="s">
        <v>1446</v>
      </c>
      <c r="D13" s="10" t="s">
        <v>5</v>
      </c>
      <c r="E13" s="10" t="s">
        <v>802</v>
      </c>
      <c r="F13" s="8" t="s">
        <v>978</v>
      </c>
      <c r="G13" s="24"/>
    </row>
  </sheetData>
  <printOptions gridLines="1" gridLinesSet="0"/>
  <pageMargins left="0" right="0" top="0" bottom="0" header="0" footer="0"/>
  <pageSetup paperSize="9" fitToHeight="0" orientation="portrait"/>
  <headerFooter scaleWithDoc="0"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List87">
    <tabColor indexed="23"/>
  </sheetPr>
  <dimension ref="A1:T25"/>
  <sheetViews>
    <sheetView workbookViewId="0">
      <pane xSplit="6" ySplit="14" topLeftCell="G15"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0.85546875" style="11" bestFit="1" customWidth="1"/>
    <col min="3" max="5" width="9.140625" style="11" hidden="1" customWidth="1"/>
    <col min="6" max="6" width="8.7109375" style="11" customWidth="1"/>
    <col min="7" max="20" width="16.7109375" style="11" customWidth="1"/>
    <col min="21" max="16384" width="8.85546875" style="11"/>
  </cols>
  <sheetData>
    <row r="1" spans="1:20" ht="12" x14ac:dyDescent="0.2">
      <c r="A1" s="1" t="s">
        <v>1447</v>
      </c>
      <c r="F1" s="12" t="s">
        <v>1734</v>
      </c>
    </row>
    <row r="5" spans="1:20" s="13" customFormat="1" x14ac:dyDescent="0.25"/>
    <row r="6" spans="1:20" s="13" customFormat="1" ht="67.5" x14ac:dyDescent="0.25">
      <c r="G6" s="6" t="s">
        <v>1434</v>
      </c>
      <c r="H6" s="6"/>
      <c r="I6" s="6" t="s">
        <v>1416</v>
      </c>
      <c r="J6" s="6"/>
      <c r="K6" s="6"/>
      <c r="L6" s="6"/>
      <c r="M6" s="6"/>
      <c r="N6" s="6"/>
      <c r="O6" s="6"/>
      <c r="P6" s="6"/>
      <c r="Q6" s="6"/>
      <c r="R6" s="6"/>
      <c r="S6" s="6"/>
      <c r="T6" s="6"/>
    </row>
    <row r="7" spans="1:20" s="13" customFormat="1" ht="56.25" x14ac:dyDescent="0.25">
      <c r="G7" s="6" t="s">
        <v>493</v>
      </c>
      <c r="H7" s="6" t="s">
        <v>1072</v>
      </c>
      <c r="I7" s="6" t="s">
        <v>832</v>
      </c>
      <c r="J7" s="6" t="s">
        <v>9</v>
      </c>
      <c r="K7" s="6" t="s">
        <v>833</v>
      </c>
      <c r="L7" s="6" t="s">
        <v>1417</v>
      </c>
      <c r="M7" s="6"/>
      <c r="N7" s="6"/>
      <c r="O7" s="6"/>
      <c r="P7" s="6"/>
      <c r="Q7" s="6"/>
      <c r="R7" s="6"/>
      <c r="S7" s="6"/>
      <c r="T7" s="6"/>
    </row>
    <row r="8" spans="1:20" s="13" customFormat="1" x14ac:dyDescent="0.25">
      <c r="G8" s="6"/>
      <c r="H8" s="6"/>
      <c r="I8" s="6"/>
      <c r="J8" s="6"/>
      <c r="K8" s="6"/>
      <c r="L8" s="6" t="s">
        <v>1419</v>
      </c>
      <c r="M8" s="6"/>
      <c r="N8" s="6"/>
      <c r="O8" s="6" t="s">
        <v>1024</v>
      </c>
      <c r="P8" s="6"/>
      <c r="Q8" s="6"/>
      <c r="R8" s="6" t="s">
        <v>1420</v>
      </c>
      <c r="S8" s="6"/>
      <c r="T8" s="6"/>
    </row>
    <row r="9" spans="1:20" s="13" customFormat="1" ht="22.5" x14ac:dyDescent="0.25">
      <c r="G9" s="6"/>
      <c r="H9" s="6"/>
      <c r="I9" s="6"/>
      <c r="J9" s="6"/>
      <c r="K9" s="6"/>
      <c r="L9" s="6" t="s">
        <v>832</v>
      </c>
      <c r="M9" s="6" t="s">
        <v>9</v>
      </c>
      <c r="N9" s="6" t="s">
        <v>833</v>
      </c>
      <c r="O9" s="6" t="s">
        <v>832</v>
      </c>
      <c r="P9" s="6" t="s">
        <v>9</v>
      </c>
      <c r="Q9" s="6" t="s">
        <v>833</v>
      </c>
      <c r="R9" s="6" t="s">
        <v>832</v>
      </c>
      <c r="S9" s="6" t="s">
        <v>9</v>
      </c>
      <c r="T9" s="6" t="s">
        <v>833</v>
      </c>
    </row>
    <row r="10" spans="1:20" hidden="1" x14ac:dyDescent="0.2">
      <c r="G10" s="10"/>
      <c r="H10" s="10"/>
      <c r="I10" s="10"/>
      <c r="J10" s="10"/>
      <c r="K10" s="10"/>
      <c r="L10" s="10" t="s">
        <v>856</v>
      </c>
      <c r="M10" s="10"/>
      <c r="N10" s="10"/>
      <c r="O10" s="10" t="s">
        <v>856</v>
      </c>
      <c r="P10" s="10"/>
      <c r="Q10" s="10"/>
      <c r="R10" s="10" t="s">
        <v>856</v>
      </c>
      <c r="S10" s="10"/>
      <c r="T10" s="10"/>
    </row>
    <row r="11" spans="1:20" hidden="1" x14ac:dyDescent="0.2">
      <c r="G11" s="10" t="s">
        <v>1435</v>
      </c>
      <c r="H11" s="10" t="s">
        <v>1436</v>
      </c>
      <c r="I11" s="10" t="s">
        <v>856</v>
      </c>
      <c r="J11" s="10"/>
      <c r="K11" s="10"/>
      <c r="L11" s="10" t="s">
        <v>10</v>
      </c>
      <c r="M11" s="10" t="s">
        <v>857</v>
      </c>
      <c r="N11" s="10" t="s">
        <v>858</v>
      </c>
      <c r="O11" s="10" t="s">
        <v>10</v>
      </c>
      <c r="P11" s="10" t="s">
        <v>857</v>
      </c>
      <c r="Q11" s="10" t="s">
        <v>858</v>
      </c>
      <c r="R11" s="10" t="s">
        <v>10</v>
      </c>
      <c r="S11" s="10" t="s">
        <v>857</v>
      </c>
      <c r="T11" s="10" t="s">
        <v>858</v>
      </c>
    </row>
    <row r="12" spans="1:20" hidden="1" x14ac:dyDescent="0.2">
      <c r="G12" s="10" t="s">
        <v>5</v>
      </c>
      <c r="H12" s="10" t="s">
        <v>5</v>
      </c>
      <c r="I12" s="10" t="s">
        <v>10</v>
      </c>
      <c r="J12" s="10" t="s">
        <v>857</v>
      </c>
      <c r="K12" s="10" t="s">
        <v>858</v>
      </c>
      <c r="L12" s="10" t="s">
        <v>835</v>
      </c>
      <c r="M12" s="10" t="s">
        <v>10</v>
      </c>
      <c r="N12" s="10" t="s">
        <v>10</v>
      </c>
      <c r="O12" s="10" t="s">
        <v>835</v>
      </c>
      <c r="P12" s="10" t="s">
        <v>10</v>
      </c>
      <c r="Q12" s="10" t="s">
        <v>10</v>
      </c>
      <c r="R12" s="10" t="s">
        <v>835</v>
      </c>
      <c r="S12" s="10" t="s">
        <v>10</v>
      </c>
      <c r="T12" s="10" t="s">
        <v>10</v>
      </c>
    </row>
    <row r="13" spans="1:20" hidden="1" x14ac:dyDescent="0.2">
      <c r="G13" s="10" t="s">
        <v>1437</v>
      </c>
      <c r="H13" s="10" t="s">
        <v>1437</v>
      </c>
      <c r="I13" s="10" t="s">
        <v>835</v>
      </c>
      <c r="J13" s="10" t="s">
        <v>10</v>
      </c>
      <c r="K13" s="10" t="s">
        <v>10</v>
      </c>
      <c r="L13" s="10" t="s">
        <v>1419</v>
      </c>
      <c r="M13" s="10" t="s">
        <v>1419</v>
      </c>
      <c r="N13" s="10" t="s">
        <v>1419</v>
      </c>
      <c r="O13" s="10" t="s">
        <v>1024</v>
      </c>
      <c r="P13" s="10" t="s">
        <v>1024</v>
      </c>
      <c r="Q13" s="10" t="s">
        <v>1024</v>
      </c>
      <c r="R13" s="10" t="s">
        <v>1420</v>
      </c>
      <c r="S13" s="10" t="s">
        <v>1420</v>
      </c>
      <c r="T13" s="10" t="s">
        <v>1420</v>
      </c>
    </row>
    <row r="14" spans="1:20" x14ac:dyDescent="0.2">
      <c r="F14" s="7" t="s">
        <v>1732</v>
      </c>
      <c r="G14" s="8" t="s">
        <v>838</v>
      </c>
      <c r="H14" s="8" t="s">
        <v>839</v>
      </c>
      <c r="I14" s="8" t="s">
        <v>840</v>
      </c>
      <c r="J14" s="8" t="s">
        <v>844</v>
      </c>
      <c r="K14" s="8" t="s">
        <v>845</v>
      </c>
      <c r="L14" s="8" t="s">
        <v>846</v>
      </c>
      <c r="M14" s="8" t="s">
        <v>848</v>
      </c>
      <c r="N14" s="8" t="s">
        <v>850</v>
      </c>
      <c r="O14" s="8" t="s">
        <v>976</v>
      </c>
      <c r="P14" s="8" t="s">
        <v>978</v>
      </c>
      <c r="Q14" s="8" t="s">
        <v>981</v>
      </c>
      <c r="R14" s="8" t="s">
        <v>983</v>
      </c>
      <c r="S14" s="8" t="s">
        <v>1098</v>
      </c>
      <c r="T14" s="8" t="s">
        <v>1103</v>
      </c>
    </row>
    <row r="15" spans="1:20" x14ac:dyDescent="0.2">
      <c r="B15" s="10" t="s">
        <v>809</v>
      </c>
      <c r="C15" s="10" t="s">
        <v>843</v>
      </c>
      <c r="D15" s="10" t="s">
        <v>816</v>
      </c>
      <c r="E15" s="10" t="s">
        <v>94</v>
      </c>
      <c r="F15" s="8" t="s">
        <v>838</v>
      </c>
      <c r="G15" s="24"/>
      <c r="H15" s="24"/>
      <c r="I15" s="23" t="str">
        <f t="shared" ref="I15:K18" si="0">IF(L15+O15+R15&lt;&gt;0,L15+O15+R15,"")</f>
        <v/>
      </c>
      <c r="J15" s="23" t="str">
        <f t="shared" si="0"/>
        <v/>
      </c>
      <c r="K15" s="23" t="str">
        <f t="shared" si="0"/>
        <v/>
      </c>
      <c r="L15" s="24"/>
      <c r="M15" s="24"/>
      <c r="N15" s="24"/>
      <c r="O15" s="24"/>
      <c r="P15" s="24"/>
      <c r="Q15" s="24"/>
      <c r="R15" s="24"/>
      <c r="S15" s="24"/>
      <c r="T15" s="24"/>
    </row>
    <row r="16" spans="1:20" x14ac:dyDescent="0.2">
      <c r="B16" s="15" t="s">
        <v>1448</v>
      </c>
      <c r="C16" s="10" t="s">
        <v>843</v>
      </c>
      <c r="D16" s="10" t="s">
        <v>1449</v>
      </c>
      <c r="E16" s="10" t="s">
        <v>94</v>
      </c>
      <c r="F16" s="8" t="s">
        <v>839</v>
      </c>
      <c r="G16" s="24"/>
      <c r="H16" s="24"/>
      <c r="I16" s="23" t="str">
        <f t="shared" si="0"/>
        <v/>
      </c>
      <c r="J16" s="23" t="str">
        <f t="shared" si="0"/>
        <v/>
      </c>
      <c r="K16" s="23" t="str">
        <f t="shared" si="0"/>
        <v/>
      </c>
      <c r="L16" s="24"/>
      <c r="M16" s="24"/>
      <c r="N16" s="24"/>
      <c r="O16" s="24"/>
      <c r="P16" s="24"/>
      <c r="Q16" s="24"/>
      <c r="R16" s="24"/>
      <c r="S16" s="24"/>
      <c r="T16" s="24"/>
    </row>
    <row r="17" spans="2:20" x14ac:dyDescent="0.2">
      <c r="B17" s="10" t="s">
        <v>810</v>
      </c>
      <c r="C17" s="10" t="s">
        <v>843</v>
      </c>
      <c r="D17" s="10" t="s">
        <v>817</v>
      </c>
      <c r="E17" s="10" t="s">
        <v>94</v>
      </c>
      <c r="F17" s="8" t="s">
        <v>840</v>
      </c>
      <c r="G17" s="24"/>
      <c r="H17" s="24"/>
      <c r="I17" s="23" t="str">
        <f t="shared" si="0"/>
        <v/>
      </c>
      <c r="J17" s="23" t="str">
        <f t="shared" si="0"/>
        <v/>
      </c>
      <c r="K17" s="23" t="str">
        <f t="shared" si="0"/>
        <v/>
      </c>
      <c r="L17" s="24"/>
      <c r="M17" s="24"/>
      <c r="N17" s="24"/>
      <c r="O17" s="24"/>
      <c r="P17" s="24"/>
      <c r="Q17" s="24"/>
      <c r="R17" s="24"/>
      <c r="S17" s="24"/>
      <c r="T17" s="24"/>
    </row>
    <row r="18" spans="2:20" x14ac:dyDescent="0.2">
      <c r="B18" s="15" t="s">
        <v>1448</v>
      </c>
      <c r="C18" s="10" t="s">
        <v>843</v>
      </c>
      <c r="D18" s="10" t="s">
        <v>1450</v>
      </c>
      <c r="E18" s="10" t="s">
        <v>94</v>
      </c>
      <c r="F18" s="8" t="s">
        <v>844</v>
      </c>
      <c r="G18" s="24"/>
      <c r="H18" s="24"/>
      <c r="I18" s="23" t="str">
        <f t="shared" si="0"/>
        <v/>
      </c>
      <c r="J18" s="23" t="str">
        <f t="shared" si="0"/>
        <v/>
      </c>
      <c r="K18" s="23" t="str">
        <f t="shared" si="0"/>
        <v/>
      </c>
      <c r="L18" s="24"/>
      <c r="M18" s="24"/>
      <c r="N18" s="24"/>
      <c r="O18" s="24"/>
      <c r="P18" s="24"/>
      <c r="Q18" s="24"/>
      <c r="R18" s="24"/>
      <c r="S18" s="24"/>
      <c r="T18" s="24"/>
    </row>
    <row r="19" spans="2:20" x14ac:dyDescent="0.2">
      <c r="B19" s="15" t="s">
        <v>1451</v>
      </c>
      <c r="C19" s="10" t="s">
        <v>843</v>
      </c>
      <c r="D19" s="10" t="s">
        <v>1452</v>
      </c>
      <c r="E19" s="10" t="s">
        <v>94</v>
      </c>
      <c r="F19" s="8" t="s">
        <v>845</v>
      </c>
      <c r="G19" s="23" t="str">
        <f t="shared" ref="G19:T19" si="1">IF(SUM(G20,G21)&lt;&gt;0,SUM(G20,G21),"")</f>
        <v/>
      </c>
      <c r="H19" s="23" t="str">
        <f t="shared" si="1"/>
        <v/>
      </c>
      <c r="I19" s="23" t="str">
        <f t="shared" si="1"/>
        <v/>
      </c>
      <c r="J19" s="23" t="str">
        <f t="shared" si="1"/>
        <v/>
      </c>
      <c r="K19" s="23" t="str">
        <f t="shared" si="1"/>
        <v/>
      </c>
      <c r="L19" s="23" t="str">
        <f t="shared" si="1"/>
        <v/>
      </c>
      <c r="M19" s="23" t="str">
        <f t="shared" si="1"/>
        <v/>
      </c>
      <c r="N19" s="23" t="str">
        <f t="shared" si="1"/>
        <v/>
      </c>
      <c r="O19" s="23" t="str">
        <f t="shared" si="1"/>
        <v/>
      </c>
      <c r="P19" s="23" t="str">
        <f t="shared" si="1"/>
        <v/>
      </c>
      <c r="Q19" s="23" t="str">
        <f t="shared" si="1"/>
        <v/>
      </c>
      <c r="R19" s="23" t="str">
        <f t="shared" si="1"/>
        <v/>
      </c>
      <c r="S19" s="23" t="str">
        <f t="shared" si="1"/>
        <v/>
      </c>
      <c r="T19" s="23" t="str">
        <f t="shared" si="1"/>
        <v/>
      </c>
    </row>
    <row r="20" spans="2:20" x14ac:dyDescent="0.2">
      <c r="B20" s="16" t="s">
        <v>1453</v>
      </c>
      <c r="C20" s="10" t="s">
        <v>843</v>
      </c>
      <c r="D20" s="10" t="s">
        <v>1454</v>
      </c>
      <c r="E20" s="10" t="s">
        <v>94</v>
      </c>
      <c r="F20" s="8" t="s">
        <v>846</v>
      </c>
      <c r="G20" s="24"/>
      <c r="H20" s="24"/>
      <c r="I20" s="23" t="str">
        <f t="shared" ref="I20:K24" si="2">IF(L20+O20+R20&lt;&gt;0,L20+O20+R20,"")</f>
        <v/>
      </c>
      <c r="J20" s="23" t="str">
        <f t="shared" si="2"/>
        <v/>
      </c>
      <c r="K20" s="23" t="str">
        <f t="shared" si="2"/>
        <v/>
      </c>
      <c r="L20" s="24"/>
      <c r="M20" s="24"/>
      <c r="N20" s="24"/>
      <c r="O20" s="24"/>
      <c r="P20" s="24"/>
      <c r="Q20" s="24"/>
      <c r="R20" s="24"/>
      <c r="S20" s="24"/>
      <c r="T20" s="24"/>
    </row>
    <row r="21" spans="2:20" x14ac:dyDescent="0.2">
      <c r="B21" s="16" t="s">
        <v>1455</v>
      </c>
      <c r="C21" s="10" t="s">
        <v>843</v>
      </c>
      <c r="D21" s="10" t="s">
        <v>1456</v>
      </c>
      <c r="E21" s="10" t="s">
        <v>94</v>
      </c>
      <c r="F21" s="8" t="s">
        <v>848</v>
      </c>
      <c r="G21" s="24"/>
      <c r="H21" s="24"/>
      <c r="I21" s="23" t="str">
        <f t="shared" si="2"/>
        <v/>
      </c>
      <c r="J21" s="23" t="str">
        <f t="shared" si="2"/>
        <v/>
      </c>
      <c r="K21" s="23" t="str">
        <f t="shared" si="2"/>
        <v/>
      </c>
      <c r="L21" s="24"/>
      <c r="M21" s="24"/>
      <c r="N21" s="24"/>
      <c r="O21" s="24"/>
      <c r="P21" s="24"/>
      <c r="Q21" s="24"/>
      <c r="R21" s="24"/>
      <c r="S21" s="24"/>
      <c r="T21" s="24"/>
    </row>
    <row r="22" spans="2:20" x14ac:dyDescent="0.2">
      <c r="B22" s="10" t="s">
        <v>812</v>
      </c>
      <c r="C22" s="10" t="s">
        <v>843</v>
      </c>
      <c r="D22" s="10" t="s">
        <v>812</v>
      </c>
      <c r="E22" s="10" t="s">
        <v>94</v>
      </c>
      <c r="F22" s="8" t="s">
        <v>850</v>
      </c>
      <c r="G22" s="24"/>
      <c r="H22" s="24"/>
      <c r="I22" s="23" t="str">
        <f t="shared" si="2"/>
        <v/>
      </c>
      <c r="J22" s="23" t="str">
        <f t="shared" si="2"/>
        <v/>
      </c>
      <c r="K22" s="23" t="str">
        <f t="shared" si="2"/>
        <v/>
      </c>
      <c r="L22" s="24"/>
      <c r="M22" s="24"/>
      <c r="N22" s="24"/>
      <c r="O22" s="24"/>
      <c r="P22" s="24"/>
      <c r="Q22" s="24"/>
      <c r="R22" s="24"/>
      <c r="S22" s="24"/>
      <c r="T22" s="24"/>
    </row>
    <row r="23" spans="2:20" x14ac:dyDescent="0.2">
      <c r="B23" s="10" t="s">
        <v>813</v>
      </c>
      <c r="C23" s="10"/>
      <c r="D23" s="10"/>
      <c r="E23" s="10" t="s">
        <v>818</v>
      </c>
      <c r="F23" s="8" t="s">
        <v>976</v>
      </c>
      <c r="G23" s="24"/>
      <c r="H23" s="24"/>
      <c r="I23" s="23" t="str">
        <f t="shared" si="2"/>
        <v/>
      </c>
      <c r="J23" s="23" t="str">
        <f t="shared" si="2"/>
        <v/>
      </c>
      <c r="K23" s="23" t="str">
        <f t="shared" si="2"/>
        <v/>
      </c>
      <c r="L23" s="24"/>
      <c r="M23" s="24"/>
      <c r="N23" s="24"/>
      <c r="O23" s="24"/>
      <c r="P23" s="24"/>
      <c r="Q23" s="24"/>
      <c r="R23" s="24"/>
      <c r="S23" s="24"/>
      <c r="T23" s="24"/>
    </row>
    <row r="24" spans="2:20" x14ac:dyDescent="0.2">
      <c r="B24" s="10" t="s">
        <v>241</v>
      </c>
      <c r="C24" s="10"/>
      <c r="D24" s="10" t="s">
        <v>843</v>
      </c>
      <c r="E24" s="10" t="s">
        <v>847</v>
      </c>
      <c r="F24" s="8" t="s">
        <v>978</v>
      </c>
      <c r="G24" s="24"/>
      <c r="H24" s="24"/>
      <c r="I24" s="23" t="str">
        <f t="shared" si="2"/>
        <v/>
      </c>
      <c r="J24" s="23" t="str">
        <f t="shared" si="2"/>
        <v/>
      </c>
      <c r="K24" s="23" t="str">
        <f t="shared" si="2"/>
        <v/>
      </c>
      <c r="L24" s="24"/>
      <c r="M24" s="24"/>
      <c r="N24" s="24"/>
      <c r="O24" s="24"/>
      <c r="P24" s="24"/>
      <c r="Q24" s="24"/>
      <c r="R24" s="24"/>
      <c r="S24" s="24"/>
      <c r="T24" s="24"/>
    </row>
    <row r="25" spans="2:20" x14ac:dyDescent="0.2">
      <c r="B25" s="10" t="s">
        <v>849</v>
      </c>
      <c r="C25" s="10"/>
      <c r="D25" s="10" t="s">
        <v>843</v>
      </c>
      <c r="E25" s="10" t="s">
        <v>12</v>
      </c>
      <c r="F25" s="8" t="s">
        <v>981</v>
      </c>
      <c r="G25" s="23" t="str">
        <f t="shared" ref="G25:T25" si="3">IF(SUM(G15,G17,G22,G23,G24)&lt;&gt;0,SUM(G15,G17,G22,G23,G24),"")</f>
        <v/>
      </c>
      <c r="H25" s="23" t="str">
        <f t="shared" si="3"/>
        <v/>
      </c>
      <c r="I25" s="23" t="str">
        <f t="shared" si="3"/>
        <v/>
      </c>
      <c r="J25" s="23" t="str">
        <f t="shared" si="3"/>
        <v/>
      </c>
      <c r="K25" s="23" t="str">
        <f t="shared" si="3"/>
        <v/>
      </c>
      <c r="L25" s="23" t="str">
        <f t="shared" si="3"/>
        <v/>
      </c>
      <c r="M25" s="23" t="str">
        <f t="shared" si="3"/>
        <v/>
      </c>
      <c r="N25" s="23" t="str">
        <f t="shared" si="3"/>
        <v/>
      </c>
      <c r="O25" s="23" t="str">
        <f t="shared" si="3"/>
        <v/>
      </c>
      <c r="P25" s="23" t="str">
        <f t="shared" si="3"/>
        <v/>
      </c>
      <c r="Q25" s="23" t="str">
        <f t="shared" si="3"/>
        <v/>
      </c>
      <c r="R25" s="23" t="str">
        <f t="shared" si="3"/>
        <v/>
      </c>
      <c r="S25" s="23" t="str">
        <f t="shared" si="3"/>
        <v/>
      </c>
      <c r="T25" s="23" t="str">
        <f t="shared" si="3"/>
        <v/>
      </c>
    </row>
  </sheetData>
  <printOptions gridLines="1" gridLinesSet="0"/>
  <pageMargins left="0" right="0" top="0" bottom="0" header="0" footer="0"/>
  <pageSetup paperSize="9" fitToHeight="0" orientation="portrait"/>
  <headerFooter scaleWithDoc="0"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List88">
    <tabColor indexed="23"/>
  </sheetPr>
  <dimension ref="A1:K13"/>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4.42578125" style="11" bestFit="1" customWidth="1"/>
    <col min="3" max="5" width="9.140625" style="11" hidden="1" customWidth="1"/>
    <col min="6" max="6" width="8.7109375" style="14" customWidth="1"/>
    <col min="7" max="11" width="16.7109375" style="11" customWidth="1"/>
    <col min="12" max="16384" width="8.85546875" style="11"/>
  </cols>
  <sheetData>
    <row r="1" spans="1:11" ht="12" x14ac:dyDescent="0.2">
      <c r="A1" s="23" t="str">
        <f>IF(B1+C1+D1&lt;&gt;0,B1+C1+D1,"")</f>
        <v/>
      </c>
      <c r="F1" s="12" t="s">
        <v>1734</v>
      </c>
    </row>
    <row r="2" spans="1:11" x14ac:dyDescent="0.2">
      <c r="F2" s="11"/>
    </row>
    <row r="3" spans="1:11" x14ac:dyDescent="0.2">
      <c r="F3" s="11"/>
    </row>
    <row r="4" spans="1:11" x14ac:dyDescent="0.2">
      <c r="F4" s="11"/>
    </row>
    <row r="5" spans="1:11" s="13" customFormat="1" x14ac:dyDescent="0.25"/>
    <row r="6" spans="1:11" s="13" customFormat="1" ht="67.5" x14ac:dyDescent="0.25">
      <c r="G6" s="6" t="s">
        <v>1416</v>
      </c>
      <c r="H6" s="6"/>
      <c r="I6" s="6"/>
      <c r="J6" s="6"/>
      <c r="K6" s="6"/>
    </row>
    <row r="7" spans="1:11" s="13" customFormat="1" ht="22.5" x14ac:dyDescent="0.25">
      <c r="G7" s="6" t="s">
        <v>9</v>
      </c>
      <c r="H7" s="6" t="s">
        <v>1417</v>
      </c>
      <c r="I7" s="6"/>
      <c r="J7" s="6"/>
      <c r="K7" s="6"/>
    </row>
    <row r="8" spans="1:11" s="13" customFormat="1" ht="33.75" x14ac:dyDescent="0.25">
      <c r="G8" s="6"/>
      <c r="H8" s="6" t="s">
        <v>1419</v>
      </c>
      <c r="I8" s="6" t="s">
        <v>1024</v>
      </c>
      <c r="J8" s="6" t="s">
        <v>1420</v>
      </c>
      <c r="K8" s="6" t="s">
        <v>1418</v>
      </c>
    </row>
    <row r="9" spans="1:11" s="13" customFormat="1" x14ac:dyDescent="0.25">
      <c r="G9" s="6"/>
      <c r="H9" s="6" t="s">
        <v>9</v>
      </c>
      <c r="I9" s="6" t="s">
        <v>9</v>
      </c>
      <c r="J9" s="6" t="s">
        <v>9</v>
      </c>
      <c r="K9" s="6" t="s">
        <v>9</v>
      </c>
    </row>
    <row r="10" spans="1:11" hidden="1" x14ac:dyDescent="0.2">
      <c r="F10" s="11"/>
      <c r="G10" s="10"/>
      <c r="H10" s="10" t="s">
        <v>843</v>
      </c>
      <c r="I10" s="10" t="s">
        <v>843</v>
      </c>
      <c r="J10" s="10" t="s">
        <v>843</v>
      </c>
      <c r="K10" s="10"/>
    </row>
    <row r="11" spans="1:11" hidden="1" x14ac:dyDescent="0.2">
      <c r="F11" s="11"/>
      <c r="G11" s="10" t="s">
        <v>843</v>
      </c>
      <c r="H11" s="10" t="s">
        <v>1419</v>
      </c>
      <c r="I11" s="10" t="s">
        <v>1024</v>
      </c>
      <c r="J11" s="10" t="s">
        <v>1420</v>
      </c>
      <c r="K11" s="10" t="s">
        <v>853</v>
      </c>
    </row>
    <row r="12" spans="1:11" x14ac:dyDescent="0.2">
      <c r="F12" s="7" t="s">
        <v>1732</v>
      </c>
      <c r="G12" s="8" t="s">
        <v>844</v>
      </c>
      <c r="H12" s="8" t="s">
        <v>848</v>
      </c>
      <c r="I12" s="8" t="s">
        <v>978</v>
      </c>
      <c r="J12" s="8" t="s">
        <v>1098</v>
      </c>
      <c r="K12" s="8" t="s">
        <v>1116</v>
      </c>
    </row>
    <row r="13" spans="1:11" x14ac:dyDescent="0.2">
      <c r="B13" s="21" t="s">
        <v>1457</v>
      </c>
      <c r="C13" s="10" t="s">
        <v>1458</v>
      </c>
      <c r="D13" s="10" t="s">
        <v>5</v>
      </c>
      <c r="E13" s="10" t="s">
        <v>12</v>
      </c>
      <c r="F13" s="8" t="s">
        <v>983</v>
      </c>
      <c r="G13" s="23" t="str">
        <f>IF(H13+I13+J13&lt;&gt;0,H13+I13+J13,"")</f>
        <v/>
      </c>
      <c r="H13" s="24"/>
      <c r="I13" s="24"/>
      <c r="J13" s="24"/>
      <c r="K13" s="24"/>
    </row>
  </sheetData>
  <printOptions gridLines="1" gridLinesSet="0"/>
  <pageMargins left="0" right="0" top="0" bottom="0" header="0" footer="0"/>
  <pageSetup paperSize="9" fitToHeight="0" orientation="portrait"/>
  <headerFooter scaleWithDoc="0"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List89">
    <tabColor indexed="23"/>
  </sheetPr>
  <dimension ref="A1:H23"/>
  <sheetViews>
    <sheetView workbookViewId="0">
      <pane xSplit="6" ySplit="12" topLeftCell="G13" activePane="bottomRight" state="frozen"/>
      <selection pane="topRight"/>
      <selection pane="bottomLeft"/>
      <selection pane="bottomRight"/>
    </sheetView>
  </sheetViews>
  <sheetFormatPr defaultColWidth="8.85546875" defaultRowHeight="11.25" x14ac:dyDescent="0.2"/>
  <cols>
    <col min="1" max="1" width="9.140625" style="11" customWidth="1"/>
    <col min="2" max="2" width="60.85546875" style="11" bestFit="1" customWidth="1"/>
    <col min="3" max="5" width="9.140625" style="11" hidden="1" customWidth="1"/>
    <col min="6" max="6" width="8.7109375" style="11" customWidth="1"/>
    <col min="7" max="8" width="16.7109375" style="11" customWidth="1"/>
    <col min="9" max="16384" width="8.85546875" style="11"/>
  </cols>
  <sheetData>
    <row r="1" spans="1:8" ht="12" x14ac:dyDescent="0.2">
      <c r="A1" s="1" t="s">
        <v>1459</v>
      </c>
      <c r="F1" s="12" t="s">
        <v>1734</v>
      </c>
    </row>
    <row r="5" spans="1:8" s="13" customFormat="1" x14ac:dyDescent="0.25"/>
    <row r="6" spans="1:8" s="13" customFormat="1" ht="67.5" x14ac:dyDescent="0.25">
      <c r="G6" s="6" t="s">
        <v>1416</v>
      </c>
      <c r="H6" s="6"/>
    </row>
    <row r="7" spans="1:8" s="13" customFormat="1" ht="33.75" x14ac:dyDescent="0.25">
      <c r="G7" s="6" t="s">
        <v>1418</v>
      </c>
      <c r="H7" s="6"/>
    </row>
    <row r="8" spans="1:8" s="13" customFormat="1" ht="22.5" x14ac:dyDescent="0.25">
      <c r="G8" s="6" t="s">
        <v>832</v>
      </c>
      <c r="H8" s="6" t="s">
        <v>9</v>
      </c>
    </row>
    <row r="9" spans="1:8" hidden="1" x14ac:dyDescent="0.2">
      <c r="G9" s="10" t="s">
        <v>856</v>
      </c>
      <c r="H9" s="10"/>
    </row>
    <row r="10" spans="1:8" hidden="1" x14ac:dyDescent="0.2">
      <c r="G10" s="10" t="s">
        <v>10</v>
      </c>
      <c r="H10" s="10" t="s">
        <v>857</v>
      </c>
    </row>
    <row r="11" spans="1:8" hidden="1" x14ac:dyDescent="0.2">
      <c r="G11" s="10" t="s">
        <v>835</v>
      </c>
      <c r="H11" s="10" t="s">
        <v>10</v>
      </c>
    </row>
    <row r="12" spans="1:8" x14ac:dyDescent="0.2">
      <c r="F12" s="7" t="s">
        <v>1732</v>
      </c>
      <c r="G12" s="8" t="s">
        <v>1096</v>
      </c>
      <c r="H12" s="8" t="s">
        <v>1116</v>
      </c>
    </row>
    <row r="13" spans="1:8" x14ac:dyDescent="0.2">
      <c r="B13" s="10" t="s">
        <v>809</v>
      </c>
      <c r="C13" s="10" t="s">
        <v>853</v>
      </c>
      <c r="D13" s="10" t="s">
        <v>816</v>
      </c>
      <c r="E13" s="10" t="s">
        <v>94</v>
      </c>
      <c r="F13" s="8" t="s">
        <v>838</v>
      </c>
      <c r="G13" s="24"/>
      <c r="H13" s="24"/>
    </row>
    <row r="14" spans="1:8" x14ac:dyDescent="0.2">
      <c r="B14" s="15" t="s">
        <v>1448</v>
      </c>
      <c r="C14" s="10" t="s">
        <v>853</v>
      </c>
      <c r="D14" s="10" t="s">
        <v>1449</v>
      </c>
      <c r="E14" s="10" t="s">
        <v>94</v>
      </c>
      <c r="F14" s="8" t="s">
        <v>839</v>
      </c>
      <c r="G14" s="24"/>
      <c r="H14" s="24"/>
    </row>
    <row r="15" spans="1:8" x14ac:dyDescent="0.2">
      <c r="B15" s="10" t="s">
        <v>810</v>
      </c>
      <c r="C15" s="10" t="s">
        <v>853</v>
      </c>
      <c r="D15" s="10" t="s">
        <v>817</v>
      </c>
      <c r="E15" s="10" t="s">
        <v>94</v>
      </c>
      <c r="F15" s="8" t="s">
        <v>840</v>
      </c>
      <c r="G15" s="24"/>
      <c r="H15" s="24"/>
    </row>
    <row r="16" spans="1:8" x14ac:dyDescent="0.2">
      <c r="B16" s="15" t="s">
        <v>1448</v>
      </c>
      <c r="C16" s="10" t="s">
        <v>853</v>
      </c>
      <c r="D16" s="10" t="s">
        <v>1450</v>
      </c>
      <c r="E16" s="10" t="s">
        <v>94</v>
      </c>
      <c r="F16" s="8" t="s">
        <v>844</v>
      </c>
      <c r="G16" s="24"/>
      <c r="H16" s="24"/>
    </row>
    <row r="17" spans="2:8" x14ac:dyDescent="0.2">
      <c r="B17" s="15" t="s">
        <v>1451</v>
      </c>
      <c r="C17" s="10" t="s">
        <v>853</v>
      </c>
      <c r="D17" s="10" t="s">
        <v>1452</v>
      </c>
      <c r="E17" s="10" t="s">
        <v>94</v>
      </c>
      <c r="F17" s="8" t="s">
        <v>845</v>
      </c>
      <c r="G17" s="23" t="str">
        <f>IF(G18+G19&lt;&gt;0,G18+G19,"")</f>
        <v/>
      </c>
      <c r="H17" s="23" t="str">
        <f>IF(H18+H19&lt;&gt;0,H18+H19,"")</f>
        <v/>
      </c>
    </row>
    <row r="18" spans="2:8" x14ac:dyDescent="0.2">
      <c r="B18" s="16" t="s">
        <v>1453</v>
      </c>
      <c r="C18" s="10" t="s">
        <v>853</v>
      </c>
      <c r="D18" s="10" t="s">
        <v>1454</v>
      </c>
      <c r="E18" s="10" t="s">
        <v>94</v>
      </c>
      <c r="F18" s="8" t="s">
        <v>846</v>
      </c>
      <c r="G18" s="24"/>
      <c r="H18" s="24"/>
    </row>
    <row r="19" spans="2:8" x14ac:dyDescent="0.2">
      <c r="B19" s="16" t="s">
        <v>1455</v>
      </c>
      <c r="C19" s="10" t="s">
        <v>853</v>
      </c>
      <c r="D19" s="10" t="s">
        <v>1456</v>
      </c>
      <c r="E19" s="10" t="s">
        <v>94</v>
      </c>
      <c r="F19" s="8" t="s">
        <v>848</v>
      </c>
      <c r="G19" s="24"/>
      <c r="H19" s="24"/>
    </row>
    <row r="20" spans="2:8" x14ac:dyDescent="0.2">
      <c r="B20" s="10" t="s">
        <v>812</v>
      </c>
      <c r="C20" s="10" t="s">
        <v>853</v>
      </c>
      <c r="D20" s="10" t="s">
        <v>812</v>
      </c>
      <c r="E20" s="10" t="s">
        <v>94</v>
      </c>
      <c r="F20" s="8" t="s">
        <v>850</v>
      </c>
      <c r="G20" s="24"/>
      <c r="H20" s="24"/>
    </row>
    <row r="21" spans="2:8" x14ac:dyDescent="0.2">
      <c r="B21" s="10" t="s">
        <v>813</v>
      </c>
      <c r="C21" s="10"/>
      <c r="D21" s="10" t="s">
        <v>117</v>
      </c>
      <c r="E21" s="10" t="s">
        <v>43</v>
      </c>
      <c r="F21" s="8" t="s">
        <v>976</v>
      </c>
      <c r="G21" s="24"/>
      <c r="H21" s="24"/>
    </row>
    <row r="22" spans="2:8" x14ac:dyDescent="0.2">
      <c r="B22" s="10" t="s">
        <v>241</v>
      </c>
      <c r="C22" s="10"/>
      <c r="D22" s="10" t="s">
        <v>853</v>
      </c>
      <c r="E22" s="10" t="s">
        <v>1460</v>
      </c>
      <c r="F22" s="8" t="s">
        <v>978</v>
      </c>
      <c r="G22" s="24"/>
      <c r="H22" s="24"/>
    </row>
    <row r="23" spans="2:8" x14ac:dyDescent="0.2">
      <c r="B23" s="10" t="s">
        <v>849</v>
      </c>
      <c r="C23" s="10"/>
      <c r="D23" s="10" t="s">
        <v>853</v>
      </c>
      <c r="E23" s="10" t="s">
        <v>12</v>
      </c>
      <c r="F23" s="8" t="s">
        <v>981</v>
      </c>
      <c r="G23" s="23" t="str">
        <f>IF(G13+G15+G20+G21+G22&lt;&gt;0,G13+G15+G20+G21+G22,"")</f>
        <v/>
      </c>
      <c r="H23" s="23" t="str">
        <f>IF(H13+H15+H20+H21+H22&lt;&gt;0,H13+H15+H20+H21+H22,"")</f>
        <v/>
      </c>
    </row>
  </sheetData>
  <printOptions gridLines="1" gridLinesSet="0"/>
  <pageMargins left="0" right="0" top="0" bottom="0" header="0" footer="0"/>
  <pageSetup paperSize="9" fitToHeight="0" orientation="portrait"/>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tabColor indexed="23"/>
  </sheetPr>
  <dimension ref="A1:G29"/>
  <sheetViews>
    <sheetView workbookViewId="0">
      <pane xSplit="5" ySplit="11" topLeftCell="F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4.85546875" style="11" bestFit="1" customWidth="1"/>
    <col min="3" max="4" width="9.140625" style="11" hidden="1" customWidth="1"/>
    <col min="5" max="5" width="8.7109375" style="11" customWidth="1"/>
    <col min="6" max="7" width="16.7109375" style="11" customWidth="1"/>
    <col min="8" max="16384" width="8.85546875" style="11"/>
  </cols>
  <sheetData>
    <row r="1" spans="1:7" ht="12" x14ac:dyDescent="0.2">
      <c r="A1" s="1" t="s">
        <v>491</v>
      </c>
      <c r="F1" s="12" t="s">
        <v>1734</v>
      </c>
    </row>
    <row r="5" spans="1:7" s="13" customFormat="1" x14ac:dyDescent="0.25"/>
    <row r="6" spans="1:7" s="13" customFormat="1" ht="56.25" x14ac:dyDescent="0.25">
      <c r="F6" s="6" t="s">
        <v>9</v>
      </c>
      <c r="G6" s="6" t="s">
        <v>488</v>
      </c>
    </row>
    <row r="7" spans="1:7" hidden="1" x14ac:dyDescent="0.2">
      <c r="F7" s="10"/>
      <c r="G7" s="10" t="s">
        <v>489</v>
      </c>
    </row>
    <row r="8" spans="1:7" hidden="1" x14ac:dyDescent="0.2">
      <c r="F8" s="10" t="s">
        <v>9</v>
      </c>
      <c r="G8" s="10" t="s">
        <v>48</v>
      </c>
    </row>
    <row r="9" spans="1:7" hidden="1" x14ac:dyDescent="0.2">
      <c r="F9" s="10" t="s">
        <v>48</v>
      </c>
      <c r="G9" s="10" t="s">
        <v>10</v>
      </c>
    </row>
    <row r="10" spans="1:7" hidden="1" x14ac:dyDescent="0.2">
      <c r="F10" s="10" t="s">
        <v>10</v>
      </c>
      <c r="G10" s="10" t="s">
        <v>490</v>
      </c>
    </row>
    <row r="11" spans="1:7" x14ac:dyDescent="0.2">
      <c r="E11" s="7" t="s">
        <v>1732</v>
      </c>
      <c r="F11" s="8" t="s">
        <v>2</v>
      </c>
      <c r="G11" s="8" t="s">
        <v>7</v>
      </c>
    </row>
    <row r="12" spans="1:7" x14ac:dyDescent="0.2">
      <c r="B12" s="10" t="s">
        <v>48</v>
      </c>
      <c r="C12" s="10"/>
      <c r="D12" s="10" t="s">
        <v>43</v>
      </c>
      <c r="E12" s="8" t="s">
        <v>154</v>
      </c>
      <c r="F12" s="23" t="str">
        <f>IF(SUM(F17,F23)&lt;&gt;0,SUM(F17,F23),"")</f>
        <v/>
      </c>
      <c r="G12" s="23" t="str">
        <f>IF(SUM(G17,G23)&lt;&gt;0,SUM(G17,G23),"")</f>
        <v/>
      </c>
    </row>
    <row r="13" spans="1:7" x14ac:dyDescent="0.2">
      <c r="B13" s="15" t="s">
        <v>31</v>
      </c>
      <c r="C13" s="10"/>
      <c r="D13" s="10" t="s">
        <v>31</v>
      </c>
      <c r="E13" s="8" t="s">
        <v>2</v>
      </c>
      <c r="F13" s="17" t="s">
        <v>1733</v>
      </c>
      <c r="G13" s="17" t="s">
        <v>1733</v>
      </c>
    </row>
    <row r="14" spans="1:7" x14ac:dyDescent="0.2">
      <c r="B14" s="16" t="s">
        <v>479</v>
      </c>
      <c r="C14" s="10" t="s">
        <v>24</v>
      </c>
      <c r="D14" s="10" t="s">
        <v>31</v>
      </c>
      <c r="E14" s="8" t="s">
        <v>22</v>
      </c>
      <c r="F14" s="17" t="s">
        <v>1733</v>
      </c>
      <c r="G14" s="17" t="s">
        <v>1733</v>
      </c>
    </row>
    <row r="15" spans="1:7" x14ac:dyDescent="0.2">
      <c r="B15" s="16" t="s">
        <v>480</v>
      </c>
      <c r="C15" s="10" t="s">
        <v>481</v>
      </c>
      <c r="D15" s="10" t="s">
        <v>31</v>
      </c>
      <c r="E15" s="8" t="s">
        <v>25</v>
      </c>
      <c r="F15" s="17" t="s">
        <v>1733</v>
      </c>
      <c r="G15" s="17" t="s">
        <v>1733</v>
      </c>
    </row>
    <row r="16" spans="1:7" x14ac:dyDescent="0.2">
      <c r="B16" s="16" t="s">
        <v>482</v>
      </c>
      <c r="C16" s="10" t="s">
        <v>483</v>
      </c>
      <c r="D16" s="10" t="s">
        <v>31</v>
      </c>
      <c r="E16" s="8" t="s">
        <v>28</v>
      </c>
      <c r="F16" s="17" t="s">
        <v>1733</v>
      </c>
      <c r="G16" s="17" t="s">
        <v>1733</v>
      </c>
    </row>
    <row r="17" spans="2:7" x14ac:dyDescent="0.2">
      <c r="B17" s="15" t="s">
        <v>33</v>
      </c>
      <c r="C17" s="10"/>
      <c r="D17" s="10" t="s">
        <v>33</v>
      </c>
      <c r="E17" s="8" t="s">
        <v>30</v>
      </c>
      <c r="F17" s="23" t="str">
        <f>IF(SUM(F18:F22)&lt;&gt;0,SUM(F18:F22),"")</f>
        <v/>
      </c>
      <c r="G17" s="23" t="str">
        <f>IF(SUM(G18:G22)&lt;&gt;0,SUM(G18:G22),"")</f>
        <v/>
      </c>
    </row>
    <row r="18" spans="2:7" x14ac:dyDescent="0.2">
      <c r="B18" s="16" t="s">
        <v>19</v>
      </c>
      <c r="C18" s="10" t="s">
        <v>19</v>
      </c>
      <c r="D18" s="10" t="s">
        <v>33</v>
      </c>
      <c r="E18" s="8" t="s">
        <v>32</v>
      </c>
      <c r="F18" s="24"/>
      <c r="G18" s="24"/>
    </row>
    <row r="19" spans="2:7" x14ac:dyDescent="0.2">
      <c r="B19" s="16" t="s">
        <v>484</v>
      </c>
      <c r="C19" s="10" t="s">
        <v>484</v>
      </c>
      <c r="D19" s="10" t="s">
        <v>33</v>
      </c>
      <c r="E19" s="8" t="s">
        <v>34</v>
      </c>
      <c r="F19" s="24"/>
      <c r="G19" s="24"/>
    </row>
    <row r="20" spans="2:7" x14ac:dyDescent="0.2">
      <c r="B20" s="16" t="s">
        <v>24</v>
      </c>
      <c r="C20" s="10" t="s">
        <v>24</v>
      </c>
      <c r="D20" s="10" t="s">
        <v>33</v>
      </c>
      <c r="E20" s="8" t="s">
        <v>35</v>
      </c>
      <c r="F20" s="24"/>
      <c r="G20" s="24"/>
    </row>
    <row r="21" spans="2:7" x14ac:dyDescent="0.2">
      <c r="B21" s="16" t="s">
        <v>485</v>
      </c>
      <c r="C21" s="10" t="s">
        <v>481</v>
      </c>
      <c r="D21" s="10" t="s">
        <v>33</v>
      </c>
      <c r="E21" s="8" t="s">
        <v>49</v>
      </c>
      <c r="F21" s="24"/>
      <c r="G21" s="24"/>
    </row>
    <row r="22" spans="2:7" x14ac:dyDescent="0.2">
      <c r="B22" s="16" t="s">
        <v>483</v>
      </c>
      <c r="C22" s="10" t="s">
        <v>483</v>
      </c>
      <c r="D22" s="10" t="s">
        <v>33</v>
      </c>
      <c r="E22" s="8" t="s">
        <v>50</v>
      </c>
      <c r="F22" s="24"/>
      <c r="G22" s="24"/>
    </row>
    <row r="23" spans="2:7" x14ac:dyDescent="0.2">
      <c r="B23" s="15" t="s">
        <v>21</v>
      </c>
      <c r="C23" s="10"/>
      <c r="D23" s="10" t="s">
        <v>21</v>
      </c>
      <c r="E23" s="8" t="s">
        <v>51</v>
      </c>
      <c r="F23" s="23" t="str">
        <f>IF(SUM(F24:F29)&lt;&gt;0,SUM(F24:F29),"")</f>
        <v/>
      </c>
      <c r="G23" s="23" t="str">
        <f>IF(SUM(G24:G29)&lt;&gt;0,SUM(G24:G29),"")</f>
        <v/>
      </c>
    </row>
    <row r="24" spans="2:7" x14ac:dyDescent="0.2">
      <c r="B24" s="16" t="s">
        <v>19</v>
      </c>
      <c r="C24" s="10" t="s">
        <v>19</v>
      </c>
      <c r="D24" s="10" t="s">
        <v>21</v>
      </c>
      <c r="E24" s="8" t="s">
        <v>52</v>
      </c>
      <c r="F24" s="24"/>
      <c r="G24" s="24"/>
    </row>
    <row r="25" spans="2:7" x14ac:dyDescent="0.2">
      <c r="B25" s="16" t="s">
        <v>484</v>
      </c>
      <c r="C25" s="10" t="s">
        <v>484</v>
      </c>
      <c r="D25" s="10" t="s">
        <v>21</v>
      </c>
      <c r="E25" s="8" t="s">
        <v>141</v>
      </c>
      <c r="F25" s="24"/>
      <c r="G25" s="24"/>
    </row>
    <row r="26" spans="2:7" x14ac:dyDescent="0.2">
      <c r="B26" s="16" t="s">
        <v>24</v>
      </c>
      <c r="C26" s="10" t="s">
        <v>24</v>
      </c>
      <c r="D26" s="10" t="s">
        <v>21</v>
      </c>
      <c r="E26" s="8" t="s">
        <v>143</v>
      </c>
      <c r="F26" s="24"/>
      <c r="G26" s="24"/>
    </row>
    <row r="27" spans="2:7" x14ac:dyDescent="0.2">
      <c r="B27" s="16" t="s">
        <v>485</v>
      </c>
      <c r="C27" s="10" t="s">
        <v>481</v>
      </c>
      <c r="D27" s="10" t="s">
        <v>21</v>
      </c>
      <c r="E27" s="8" t="s">
        <v>144</v>
      </c>
      <c r="F27" s="24"/>
      <c r="G27" s="24"/>
    </row>
    <row r="28" spans="2:7" x14ac:dyDescent="0.2">
      <c r="B28" s="16" t="s">
        <v>483</v>
      </c>
      <c r="C28" s="10" t="s">
        <v>483</v>
      </c>
      <c r="D28" s="10" t="s">
        <v>21</v>
      </c>
      <c r="E28" s="8" t="s">
        <v>146</v>
      </c>
      <c r="F28" s="24"/>
      <c r="G28" s="24"/>
    </row>
    <row r="29" spans="2:7" x14ac:dyDescent="0.2">
      <c r="B29" s="16" t="s">
        <v>486</v>
      </c>
      <c r="C29" s="10" t="s">
        <v>486</v>
      </c>
      <c r="D29" s="10" t="s">
        <v>21</v>
      </c>
      <c r="E29" s="8" t="s">
        <v>151</v>
      </c>
      <c r="F29" s="24"/>
      <c r="G29" s="24"/>
    </row>
  </sheetData>
  <printOptions gridLines="1" gridLinesSet="0"/>
  <pageMargins left="0" right="0" top="0" bottom="0" header="0" footer="0"/>
  <pageSetup paperSize="9" fitToHeight="0" orientation="portrait"/>
  <headerFooter scaleWithDoc="0"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List90">
    <tabColor indexed="23"/>
  </sheetPr>
  <dimension ref="A1:J12"/>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9.5703125" style="11" bestFit="1" customWidth="1"/>
    <col min="3" max="6" width="9.140625" style="11" hidden="1" customWidth="1"/>
    <col min="7" max="7" width="8.7109375" style="11" customWidth="1"/>
    <col min="8" max="10" width="16.7109375" style="11" customWidth="1"/>
    <col min="11" max="16384" width="8.85546875" style="11"/>
  </cols>
  <sheetData>
    <row r="1" spans="1:10" ht="12" x14ac:dyDescent="0.2">
      <c r="A1" s="1" t="s">
        <v>1461</v>
      </c>
      <c r="F1" s="12" t="s">
        <v>1734</v>
      </c>
    </row>
    <row r="5" spans="1:10" s="13" customFormat="1" x14ac:dyDescent="0.25"/>
    <row r="6" spans="1:10" s="13" customFormat="1" ht="56.25" x14ac:dyDescent="0.25">
      <c r="H6" s="6" t="s">
        <v>1462</v>
      </c>
      <c r="I6" s="6"/>
      <c r="J6" s="6"/>
    </row>
    <row r="7" spans="1:10" s="13" customFormat="1" ht="22.5" x14ac:dyDescent="0.25">
      <c r="H7" s="6" t="s">
        <v>832</v>
      </c>
      <c r="I7" s="6" t="s">
        <v>9</v>
      </c>
      <c r="J7" s="6" t="s">
        <v>833</v>
      </c>
    </row>
    <row r="8" spans="1:10" hidden="1" x14ac:dyDescent="0.2">
      <c r="H8" s="10" t="s">
        <v>856</v>
      </c>
      <c r="I8" s="10"/>
      <c r="J8" s="10"/>
    </row>
    <row r="9" spans="1:10" hidden="1" x14ac:dyDescent="0.2">
      <c r="H9" s="10" t="s">
        <v>835</v>
      </c>
      <c r="I9" s="10" t="s">
        <v>857</v>
      </c>
      <c r="J9" s="10" t="s">
        <v>858</v>
      </c>
    </row>
    <row r="10" spans="1:10" x14ac:dyDescent="0.2">
      <c r="G10" s="7" t="s">
        <v>1732</v>
      </c>
      <c r="H10" s="8" t="s">
        <v>840</v>
      </c>
      <c r="I10" s="8" t="s">
        <v>844</v>
      </c>
      <c r="J10" s="8" t="s">
        <v>845</v>
      </c>
    </row>
    <row r="11" spans="1:10" x14ac:dyDescent="0.2">
      <c r="B11" s="10" t="s">
        <v>849</v>
      </c>
      <c r="C11" s="10"/>
      <c r="D11" s="10" t="s">
        <v>96</v>
      </c>
      <c r="E11" s="10" t="s">
        <v>10</v>
      </c>
      <c r="F11" s="10" t="s">
        <v>94</v>
      </c>
      <c r="G11" s="8" t="s">
        <v>838</v>
      </c>
      <c r="H11" s="24"/>
      <c r="I11" s="24"/>
      <c r="J11" s="24"/>
    </row>
    <row r="12" spans="1:10" x14ac:dyDescent="0.2">
      <c r="B12" s="10" t="s">
        <v>1463</v>
      </c>
      <c r="C12" s="10" t="s">
        <v>96</v>
      </c>
      <c r="D12" s="10" t="s">
        <v>5</v>
      </c>
      <c r="E12" s="10" t="s">
        <v>1464</v>
      </c>
      <c r="F12" s="10" t="s">
        <v>94</v>
      </c>
      <c r="G12" s="8" t="s">
        <v>839</v>
      </c>
      <c r="H12" s="24"/>
      <c r="I12" s="24"/>
      <c r="J12" s="17" t="s">
        <v>1733</v>
      </c>
    </row>
  </sheetData>
  <printOptions gridLines="1" gridLinesSet="0"/>
  <pageMargins left="0" right="0" top="0" bottom="0" header="0" footer="0"/>
  <pageSetup paperSize="9" fitToHeight="0" orientation="portrait"/>
  <headerFooter scaleWithDoc="0"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List91">
    <tabColor indexed="23"/>
  </sheetPr>
  <dimension ref="A1:I12"/>
  <sheetViews>
    <sheetView workbookViewId="0">
      <pane xSplit="7" ySplit="10" topLeftCell="H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39.5703125" style="11" bestFit="1" customWidth="1"/>
    <col min="3" max="6" width="9.140625" style="11" hidden="1" customWidth="1"/>
    <col min="7" max="7" width="8.7109375" style="11" customWidth="1"/>
    <col min="8" max="9" width="16.7109375" style="11" customWidth="1"/>
    <col min="10" max="16384" width="8.85546875" style="11"/>
  </cols>
  <sheetData>
    <row r="1" spans="1:9" ht="12" x14ac:dyDescent="0.2">
      <c r="A1" s="1" t="s">
        <v>1465</v>
      </c>
      <c r="F1" s="12" t="s">
        <v>1734</v>
      </c>
    </row>
    <row r="5" spans="1:9" s="13" customFormat="1" x14ac:dyDescent="0.25"/>
    <row r="6" spans="1:9" s="13" customFormat="1" ht="22.5" x14ac:dyDescent="0.25">
      <c r="H6" s="6" t="s">
        <v>1434</v>
      </c>
      <c r="I6" s="6"/>
    </row>
    <row r="7" spans="1:9" s="13" customFormat="1" ht="56.25" x14ac:dyDescent="0.25">
      <c r="H7" s="6" t="s">
        <v>493</v>
      </c>
      <c r="I7" s="6" t="s">
        <v>1072</v>
      </c>
    </row>
    <row r="8" spans="1:9" hidden="1" x14ac:dyDescent="0.2">
      <c r="H8" s="10" t="s">
        <v>1435</v>
      </c>
      <c r="I8" s="10" t="s">
        <v>1436</v>
      </c>
    </row>
    <row r="9" spans="1:9" hidden="1" x14ac:dyDescent="0.2">
      <c r="H9" s="10" t="s">
        <v>1437</v>
      </c>
      <c r="I9" s="10" t="s">
        <v>1437</v>
      </c>
    </row>
    <row r="10" spans="1:9" x14ac:dyDescent="0.2">
      <c r="G10" s="7" t="s">
        <v>1732</v>
      </c>
      <c r="H10" s="8" t="s">
        <v>838</v>
      </c>
      <c r="I10" s="8" t="s">
        <v>839</v>
      </c>
    </row>
    <row r="11" spans="1:9" x14ac:dyDescent="0.2">
      <c r="B11" s="10" t="s">
        <v>849</v>
      </c>
      <c r="C11" s="10"/>
      <c r="D11" s="10" t="s">
        <v>96</v>
      </c>
      <c r="E11" s="10" t="s">
        <v>10</v>
      </c>
      <c r="F11" s="10" t="s">
        <v>94</v>
      </c>
      <c r="G11" s="8" t="s">
        <v>838</v>
      </c>
      <c r="H11" s="24"/>
      <c r="I11" s="24"/>
    </row>
    <row r="12" spans="1:9" x14ac:dyDescent="0.2">
      <c r="B12" s="10" t="s">
        <v>1463</v>
      </c>
      <c r="C12" s="10" t="s">
        <v>96</v>
      </c>
      <c r="D12" s="10" t="s">
        <v>5</v>
      </c>
      <c r="E12" s="10" t="s">
        <v>1438</v>
      </c>
      <c r="F12" s="10" t="s">
        <v>94</v>
      </c>
      <c r="G12" s="8" t="s">
        <v>839</v>
      </c>
      <c r="H12" s="24"/>
      <c r="I12" s="24"/>
    </row>
  </sheetData>
  <printOptions gridLines="1" gridLinesSet="0"/>
  <pageMargins left="0" right="0" top="0" bottom="0" header="0" footer="0"/>
  <pageSetup paperSize="9" fitToHeight="0" orientation="portrait"/>
  <headerFooter scaleWithDoc="0"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List92">
    <tabColor indexed="23"/>
  </sheetPr>
  <dimension ref="A1:P26"/>
  <sheetViews>
    <sheetView workbookViewId="0">
      <pane xSplit="7" ySplit="13" topLeftCell="H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6" width="9.140625" style="11" hidden="1" customWidth="1"/>
    <col min="7" max="7" width="8.7109375" style="11" customWidth="1"/>
    <col min="8" max="16" width="16.7109375" style="11" customWidth="1"/>
    <col min="17" max="16384" width="8.85546875" style="11"/>
  </cols>
  <sheetData>
    <row r="1" spans="1:16" ht="12" x14ac:dyDescent="0.2">
      <c r="A1" s="1" t="s">
        <v>1466</v>
      </c>
      <c r="F1" s="12" t="s">
        <v>1734</v>
      </c>
    </row>
    <row r="5" spans="1:16" s="13" customFormat="1" x14ac:dyDescent="0.25"/>
    <row r="6" spans="1:16" s="13" customFormat="1" ht="33.75" x14ac:dyDescent="0.25">
      <c r="H6" s="6" t="s">
        <v>1467</v>
      </c>
      <c r="I6" s="6"/>
      <c r="J6" s="6"/>
      <c r="K6" s="6"/>
      <c r="L6" s="6"/>
      <c r="M6" s="6"/>
      <c r="N6" s="6"/>
      <c r="O6" s="6"/>
      <c r="P6" s="6"/>
    </row>
    <row r="7" spans="1:16" s="13" customFormat="1" ht="45" x14ac:dyDescent="0.25">
      <c r="H7" s="6"/>
      <c r="I7" s="6" t="s">
        <v>1468</v>
      </c>
      <c r="J7" s="6" t="s">
        <v>1469</v>
      </c>
      <c r="K7" s="6" t="s">
        <v>828</v>
      </c>
      <c r="L7" s="6"/>
      <c r="M7" s="6"/>
      <c r="N7" s="6" t="s">
        <v>482</v>
      </c>
      <c r="O7" s="6"/>
      <c r="P7" s="6"/>
    </row>
    <row r="8" spans="1:16" s="13" customFormat="1" ht="45" x14ac:dyDescent="0.25">
      <c r="H8" s="6"/>
      <c r="I8" s="6"/>
      <c r="J8" s="6"/>
      <c r="K8" s="6"/>
      <c r="L8" s="6" t="s">
        <v>1468</v>
      </c>
      <c r="M8" s="6" t="s">
        <v>1469</v>
      </c>
      <c r="N8" s="6"/>
      <c r="O8" s="6" t="s">
        <v>1468</v>
      </c>
      <c r="P8" s="6" t="s">
        <v>1469</v>
      </c>
    </row>
    <row r="9" spans="1:16" hidden="1" x14ac:dyDescent="0.2">
      <c r="H9" s="10"/>
      <c r="I9" s="10"/>
      <c r="J9" s="10"/>
      <c r="K9" s="10"/>
      <c r="L9" s="10" t="s">
        <v>522</v>
      </c>
      <c r="M9" s="10" t="s">
        <v>522</v>
      </c>
      <c r="N9" s="10"/>
      <c r="O9" s="10" t="s">
        <v>522</v>
      </c>
      <c r="P9" s="10" t="s">
        <v>522</v>
      </c>
    </row>
    <row r="10" spans="1:16" hidden="1" x14ac:dyDescent="0.2">
      <c r="H10" s="10"/>
      <c r="I10" s="10" t="s">
        <v>522</v>
      </c>
      <c r="J10" s="10" t="s">
        <v>522</v>
      </c>
      <c r="K10" s="10" t="s">
        <v>522</v>
      </c>
      <c r="L10" s="10" t="s">
        <v>486</v>
      </c>
      <c r="M10" s="10" t="s">
        <v>486</v>
      </c>
      <c r="N10" s="10" t="s">
        <v>522</v>
      </c>
      <c r="O10" s="10" t="s">
        <v>483</v>
      </c>
      <c r="P10" s="10" t="s">
        <v>483</v>
      </c>
    </row>
    <row r="11" spans="1:16" hidden="1" x14ac:dyDescent="0.2">
      <c r="H11" s="10" t="s">
        <v>522</v>
      </c>
      <c r="I11" s="10" t="s">
        <v>21</v>
      </c>
      <c r="J11" s="10" t="s">
        <v>21</v>
      </c>
      <c r="K11" s="10" t="s">
        <v>486</v>
      </c>
      <c r="L11" s="10" t="s">
        <v>21</v>
      </c>
      <c r="M11" s="10" t="s">
        <v>21</v>
      </c>
      <c r="N11" s="10" t="s">
        <v>483</v>
      </c>
      <c r="O11" s="10" t="s">
        <v>21</v>
      </c>
      <c r="P11" s="10" t="s">
        <v>21</v>
      </c>
    </row>
    <row r="12" spans="1:16" hidden="1" x14ac:dyDescent="0.2">
      <c r="H12" s="10" t="s">
        <v>21</v>
      </c>
      <c r="I12" s="10" t="s">
        <v>1018</v>
      </c>
      <c r="J12" s="10" t="s">
        <v>1363</v>
      </c>
      <c r="K12" s="10" t="s">
        <v>21</v>
      </c>
      <c r="L12" s="10" t="s">
        <v>1018</v>
      </c>
      <c r="M12" s="10" t="s">
        <v>1363</v>
      </c>
      <c r="N12" s="10" t="s">
        <v>21</v>
      </c>
      <c r="O12" s="10" t="s">
        <v>1018</v>
      </c>
      <c r="P12" s="10" t="s">
        <v>1363</v>
      </c>
    </row>
    <row r="13" spans="1:16" x14ac:dyDescent="0.2">
      <c r="G13" s="7" t="s">
        <v>1732</v>
      </c>
      <c r="H13" s="8" t="s">
        <v>838</v>
      </c>
      <c r="I13" s="8" t="s">
        <v>839</v>
      </c>
      <c r="J13" s="8" t="s">
        <v>840</v>
      </c>
      <c r="K13" s="8" t="s">
        <v>844</v>
      </c>
      <c r="L13" s="8" t="s">
        <v>845</v>
      </c>
      <c r="M13" s="8" t="s">
        <v>846</v>
      </c>
      <c r="N13" s="8" t="s">
        <v>848</v>
      </c>
      <c r="O13" s="8" t="s">
        <v>850</v>
      </c>
      <c r="P13" s="8" t="s">
        <v>976</v>
      </c>
    </row>
    <row r="14" spans="1:16" x14ac:dyDescent="0.2">
      <c r="B14" s="10" t="s">
        <v>1298</v>
      </c>
      <c r="C14" s="10"/>
      <c r="D14" s="10" t="s">
        <v>1298</v>
      </c>
      <c r="E14" s="10" t="s">
        <v>5</v>
      </c>
      <c r="F14" s="10" t="s">
        <v>1114</v>
      </c>
      <c r="G14" s="8" t="s">
        <v>838</v>
      </c>
      <c r="H14" s="24"/>
      <c r="I14" s="24"/>
      <c r="J14" s="24"/>
      <c r="K14" s="24"/>
      <c r="L14" s="24"/>
      <c r="M14" s="24"/>
      <c r="N14" s="24"/>
      <c r="O14" s="24"/>
      <c r="P14" s="24"/>
    </row>
    <row r="15" spans="1:16" x14ac:dyDescent="0.2">
      <c r="B15" s="10" t="s">
        <v>1470</v>
      </c>
      <c r="C15" s="10"/>
      <c r="D15" s="10" t="s">
        <v>493</v>
      </c>
      <c r="E15" s="10" t="s">
        <v>10</v>
      </c>
      <c r="F15" s="10" t="s">
        <v>1114</v>
      </c>
      <c r="G15" s="8" t="s">
        <v>839</v>
      </c>
      <c r="H15" s="23" t="str">
        <f t="shared" ref="H15:P15" si="0">IF(SUM(H16:H22)&lt;&gt;0,SUM(H16:H22),"")</f>
        <v/>
      </c>
      <c r="I15" s="23" t="str">
        <f t="shared" si="0"/>
        <v/>
      </c>
      <c r="J15" s="23" t="str">
        <f t="shared" si="0"/>
        <v/>
      </c>
      <c r="K15" s="23" t="str">
        <f t="shared" si="0"/>
        <v/>
      </c>
      <c r="L15" s="23" t="str">
        <f t="shared" si="0"/>
        <v/>
      </c>
      <c r="M15" s="23" t="str">
        <f t="shared" si="0"/>
        <v/>
      </c>
      <c r="N15" s="23" t="str">
        <f t="shared" si="0"/>
        <v/>
      </c>
      <c r="O15" s="23" t="str">
        <f t="shared" si="0"/>
        <v/>
      </c>
      <c r="P15" s="23" t="str">
        <f t="shared" si="0"/>
        <v/>
      </c>
    </row>
    <row r="16" spans="1:16" x14ac:dyDescent="0.2">
      <c r="B16" s="15" t="s">
        <v>1471</v>
      </c>
      <c r="C16" s="10" t="s">
        <v>493</v>
      </c>
      <c r="D16" s="10" t="s">
        <v>10</v>
      </c>
      <c r="E16" s="10" t="s">
        <v>1114</v>
      </c>
      <c r="F16" s="10" t="s">
        <v>1471</v>
      </c>
      <c r="G16" s="8" t="s">
        <v>840</v>
      </c>
      <c r="H16" s="24"/>
      <c r="I16" s="24"/>
      <c r="J16" s="24"/>
      <c r="K16" s="24"/>
      <c r="L16" s="24"/>
      <c r="M16" s="24"/>
      <c r="N16" s="24"/>
      <c r="O16" s="24"/>
      <c r="P16" s="24"/>
    </row>
    <row r="17" spans="2:16" x14ac:dyDescent="0.2">
      <c r="B17" s="15" t="s">
        <v>1472</v>
      </c>
      <c r="C17" s="10" t="s">
        <v>493</v>
      </c>
      <c r="D17" s="10" t="s">
        <v>10</v>
      </c>
      <c r="E17" s="10" t="s">
        <v>1114</v>
      </c>
      <c r="F17" s="10" t="s">
        <v>1473</v>
      </c>
      <c r="G17" s="8" t="s">
        <v>844</v>
      </c>
      <c r="H17" s="24"/>
      <c r="I17" s="24"/>
      <c r="J17" s="24"/>
      <c r="K17" s="24"/>
      <c r="L17" s="24"/>
      <c r="M17" s="24"/>
      <c r="N17" s="24"/>
      <c r="O17" s="24"/>
      <c r="P17" s="24"/>
    </row>
    <row r="18" spans="2:16" x14ac:dyDescent="0.2">
      <c r="B18" s="15" t="s">
        <v>1474</v>
      </c>
      <c r="C18" s="10" t="s">
        <v>493</v>
      </c>
      <c r="D18" s="10" t="s">
        <v>10</v>
      </c>
      <c r="E18" s="10" t="s">
        <v>1114</v>
      </c>
      <c r="F18" s="10" t="s">
        <v>1474</v>
      </c>
      <c r="G18" s="8" t="s">
        <v>845</v>
      </c>
      <c r="H18" s="24"/>
      <c r="I18" s="24"/>
      <c r="J18" s="24"/>
      <c r="K18" s="24"/>
      <c r="L18" s="24"/>
      <c r="M18" s="24"/>
      <c r="N18" s="24"/>
      <c r="O18" s="24"/>
      <c r="P18" s="24"/>
    </row>
    <row r="19" spans="2:16" x14ac:dyDescent="0.2">
      <c r="B19" s="15" t="s">
        <v>1475</v>
      </c>
      <c r="C19" s="10" t="s">
        <v>493</v>
      </c>
      <c r="D19" s="10" t="s">
        <v>10</v>
      </c>
      <c r="E19" s="10" t="s">
        <v>1114</v>
      </c>
      <c r="F19" s="10" t="s">
        <v>1475</v>
      </c>
      <c r="G19" s="8" t="s">
        <v>846</v>
      </c>
      <c r="H19" s="24"/>
      <c r="I19" s="24"/>
      <c r="J19" s="24"/>
      <c r="K19" s="24"/>
      <c r="L19" s="24"/>
      <c r="M19" s="24"/>
      <c r="N19" s="24"/>
      <c r="O19" s="24"/>
      <c r="P19" s="24"/>
    </row>
    <row r="20" spans="2:16" x14ac:dyDescent="0.2">
      <c r="B20" s="15" t="s">
        <v>1476</v>
      </c>
      <c r="C20" s="10" t="s">
        <v>493</v>
      </c>
      <c r="D20" s="10" t="s">
        <v>10</v>
      </c>
      <c r="E20" s="10" t="s">
        <v>1114</v>
      </c>
      <c r="F20" s="10" t="s">
        <v>1476</v>
      </c>
      <c r="G20" s="8" t="s">
        <v>848</v>
      </c>
      <c r="H20" s="24"/>
      <c r="I20" s="24"/>
      <c r="J20" s="24"/>
      <c r="K20" s="24"/>
      <c r="L20" s="24"/>
      <c r="M20" s="24"/>
      <c r="N20" s="24"/>
      <c r="O20" s="24"/>
      <c r="P20" s="24"/>
    </row>
    <row r="21" spans="2:16" x14ac:dyDescent="0.2">
      <c r="B21" s="15" t="s">
        <v>1477</v>
      </c>
      <c r="C21" s="10" t="s">
        <v>493</v>
      </c>
      <c r="D21" s="10" t="s">
        <v>10</v>
      </c>
      <c r="E21" s="10" t="s">
        <v>1114</v>
      </c>
      <c r="F21" s="10" t="s">
        <v>1477</v>
      </c>
      <c r="G21" s="8" t="s">
        <v>850</v>
      </c>
      <c r="H21" s="24"/>
      <c r="I21" s="24"/>
      <c r="J21" s="24"/>
      <c r="K21" s="24"/>
      <c r="L21" s="24"/>
      <c r="M21" s="24"/>
      <c r="N21" s="24"/>
      <c r="O21" s="24"/>
      <c r="P21" s="24"/>
    </row>
    <row r="22" spans="2:16" x14ac:dyDescent="0.2">
      <c r="B22" s="15" t="s">
        <v>1478</v>
      </c>
      <c r="C22" s="10" t="s">
        <v>493</v>
      </c>
      <c r="D22" s="10" t="s">
        <v>10</v>
      </c>
      <c r="E22" s="10" t="s">
        <v>1114</v>
      </c>
      <c r="F22" s="10" t="s">
        <v>1479</v>
      </c>
      <c r="G22" s="8" t="s">
        <v>976</v>
      </c>
      <c r="H22" s="24"/>
      <c r="I22" s="24"/>
      <c r="J22" s="24"/>
      <c r="K22" s="24"/>
      <c r="L22" s="24"/>
      <c r="M22" s="24"/>
      <c r="N22" s="24"/>
      <c r="O22" s="24"/>
      <c r="P22" s="24"/>
    </row>
    <row r="23" spans="2:16" x14ac:dyDescent="0.2">
      <c r="B23" s="10" t="s">
        <v>1480</v>
      </c>
      <c r="C23" s="10"/>
      <c r="D23" s="10"/>
      <c r="E23" s="10"/>
      <c r="F23" s="10"/>
      <c r="G23" s="8" t="s">
        <v>1481</v>
      </c>
      <c r="H23" s="25" t="s">
        <v>1733</v>
      </c>
      <c r="I23" s="25" t="s">
        <v>1733</v>
      </c>
      <c r="J23" s="25" t="s">
        <v>1733</v>
      </c>
      <c r="K23" s="25" t="s">
        <v>1733</v>
      </c>
      <c r="L23" s="25" t="s">
        <v>1733</v>
      </c>
      <c r="M23" s="25" t="s">
        <v>1733</v>
      </c>
      <c r="N23" s="25" t="s">
        <v>1733</v>
      </c>
      <c r="O23" s="25" t="s">
        <v>1733</v>
      </c>
      <c r="P23" s="25" t="s">
        <v>1733</v>
      </c>
    </row>
    <row r="24" spans="2:16" x14ac:dyDescent="0.2">
      <c r="B24" s="15" t="s">
        <v>1482</v>
      </c>
      <c r="C24" s="10"/>
      <c r="D24" s="10" t="s">
        <v>493</v>
      </c>
      <c r="E24" s="10" t="s">
        <v>10</v>
      </c>
      <c r="F24" s="10" t="s">
        <v>1483</v>
      </c>
      <c r="G24" s="8" t="s">
        <v>978</v>
      </c>
      <c r="H24" s="24"/>
      <c r="I24" s="24"/>
      <c r="J24" s="24"/>
      <c r="K24" s="24"/>
      <c r="L24" s="24"/>
      <c r="M24" s="24"/>
      <c r="N24" s="24"/>
      <c r="O24" s="24"/>
      <c r="P24" s="24"/>
    </row>
    <row r="25" spans="2:16" x14ac:dyDescent="0.2">
      <c r="B25" s="15" t="s">
        <v>1484</v>
      </c>
      <c r="C25" s="10"/>
      <c r="D25" s="10" t="s">
        <v>493</v>
      </c>
      <c r="E25" s="10" t="s">
        <v>10</v>
      </c>
      <c r="F25" s="10" t="s">
        <v>1485</v>
      </c>
      <c r="G25" s="8" t="s">
        <v>981</v>
      </c>
      <c r="H25" s="24"/>
      <c r="I25" s="24"/>
      <c r="J25" s="24"/>
      <c r="K25" s="24"/>
      <c r="L25" s="24"/>
      <c r="M25" s="24"/>
      <c r="N25" s="24"/>
      <c r="O25" s="24"/>
      <c r="P25" s="24"/>
    </row>
    <row r="26" spans="2:16" x14ac:dyDescent="0.2">
      <c r="B26" s="15" t="s">
        <v>1486</v>
      </c>
      <c r="C26" s="10"/>
      <c r="D26" s="10" t="s">
        <v>493</v>
      </c>
      <c r="E26" s="10" t="s">
        <v>10</v>
      </c>
      <c r="F26" s="10" t="s">
        <v>1487</v>
      </c>
      <c r="G26" s="8" t="s">
        <v>983</v>
      </c>
      <c r="H26" s="24"/>
      <c r="I26" s="24"/>
      <c r="J26" s="24"/>
      <c r="K26" s="24"/>
      <c r="L26" s="24"/>
      <c r="M26" s="24"/>
      <c r="N26" s="24"/>
      <c r="O26" s="24"/>
      <c r="P26" s="24"/>
    </row>
  </sheetData>
  <printOptions gridLines="1" gridLinesSet="0"/>
  <pageMargins left="0" right="0" top="0" bottom="0" header="0" footer="0"/>
  <pageSetup paperSize="9" fitToHeight="0" orientation="portrait"/>
  <headerFooter scaleWithDoc="0"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List93">
    <tabColor indexed="23"/>
  </sheetPr>
  <dimension ref="A1:N12"/>
  <sheetViews>
    <sheetView workbookViewId="0">
      <pane xSplit="8" ySplit="11" topLeftCell="I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7" width="9.140625" style="11" hidden="1" customWidth="1"/>
    <col min="8" max="8" width="8.7109375" style="14" customWidth="1"/>
    <col min="9" max="14" width="16.7109375" style="11" customWidth="1"/>
    <col min="15" max="16384" width="8.85546875" style="11"/>
  </cols>
  <sheetData>
    <row r="1" spans="1:14" ht="12" x14ac:dyDescent="0.2">
      <c r="A1" s="1" t="s">
        <v>1488</v>
      </c>
      <c r="F1" s="12" t="s">
        <v>1734</v>
      </c>
      <c r="H1" s="11"/>
    </row>
    <row r="2" spans="1:14" x14ac:dyDescent="0.2">
      <c r="H2" s="11"/>
    </row>
    <row r="3" spans="1:14" x14ac:dyDescent="0.2">
      <c r="H3" s="11"/>
    </row>
    <row r="4" spans="1:14" x14ac:dyDescent="0.2">
      <c r="H4" s="11"/>
    </row>
    <row r="5" spans="1:14" s="13" customFormat="1" x14ac:dyDescent="0.25"/>
    <row r="6" spans="1:14" s="13" customFormat="1" ht="33.75" x14ac:dyDescent="0.25">
      <c r="I6" s="6" t="s">
        <v>1467</v>
      </c>
      <c r="J6" s="6"/>
      <c r="K6" s="6"/>
      <c r="L6" s="6"/>
      <c r="M6" s="6"/>
      <c r="N6" s="6"/>
    </row>
    <row r="7" spans="1:14" s="13" customFormat="1" ht="45" x14ac:dyDescent="0.25">
      <c r="I7" s="6"/>
      <c r="J7" s="6" t="s">
        <v>1469</v>
      </c>
      <c r="K7" s="6" t="s">
        <v>828</v>
      </c>
      <c r="L7" s="6"/>
      <c r="M7" s="6" t="s">
        <v>482</v>
      </c>
      <c r="N7" s="6"/>
    </row>
    <row r="8" spans="1:14" s="13" customFormat="1" ht="45" x14ac:dyDescent="0.25">
      <c r="I8" s="6"/>
      <c r="J8" s="6"/>
      <c r="K8" s="6"/>
      <c r="L8" s="6" t="s">
        <v>1469</v>
      </c>
      <c r="M8" s="6"/>
      <c r="N8" s="6" t="s">
        <v>1469</v>
      </c>
    </row>
    <row r="9" spans="1:14" hidden="1" x14ac:dyDescent="0.2">
      <c r="H9" s="11"/>
      <c r="I9" s="10"/>
      <c r="J9" s="10"/>
      <c r="K9" s="10"/>
      <c r="L9" s="10" t="s">
        <v>486</v>
      </c>
      <c r="M9" s="10"/>
      <c r="N9" s="10" t="s">
        <v>483</v>
      </c>
    </row>
    <row r="10" spans="1:14" hidden="1" x14ac:dyDescent="0.2">
      <c r="H10" s="11"/>
      <c r="I10" s="10"/>
      <c r="J10" s="10" t="s">
        <v>1363</v>
      </c>
      <c r="K10" s="10" t="s">
        <v>486</v>
      </c>
      <c r="L10" s="10" t="s">
        <v>1363</v>
      </c>
      <c r="M10" s="10" t="s">
        <v>483</v>
      </c>
      <c r="N10" s="10" t="s">
        <v>1363</v>
      </c>
    </row>
    <row r="11" spans="1:14" x14ac:dyDescent="0.2">
      <c r="H11" s="7" t="s">
        <v>1732</v>
      </c>
      <c r="I11" s="8" t="s">
        <v>838</v>
      </c>
      <c r="J11" s="8" t="s">
        <v>840</v>
      </c>
      <c r="K11" s="8" t="s">
        <v>844</v>
      </c>
      <c r="L11" s="8" t="s">
        <v>846</v>
      </c>
      <c r="M11" s="8" t="s">
        <v>848</v>
      </c>
      <c r="N11" s="8" t="s">
        <v>976</v>
      </c>
    </row>
    <row r="12" spans="1:14" x14ac:dyDescent="0.2">
      <c r="B12" s="21" t="s">
        <v>1489</v>
      </c>
      <c r="C12" s="10" t="s">
        <v>493</v>
      </c>
      <c r="D12" s="10" t="s">
        <v>10</v>
      </c>
      <c r="E12" s="10" t="s">
        <v>1114</v>
      </c>
      <c r="F12" s="10" t="s">
        <v>21</v>
      </c>
      <c r="G12" s="10" t="s">
        <v>1490</v>
      </c>
      <c r="H12" s="8" t="s">
        <v>1098</v>
      </c>
      <c r="I12" s="24"/>
      <c r="J12" s="24"/>
      <c r="K12" s="24"/>
      <c r="L12" s="24"/>
      <c r="M12" s="24"/>
      <c r="N12" s="24"/>
    </row>
  </sheetData>
  <printOptions gridLines="1" gridLinesSet="0"/>
  <pageMargins left="0" right="0" top="0" bottom="0" header="0" footer="0"/>
  <pageSetup paperSize="9" fitToHeight="0" orientation="portrait"/>
  <headerFooter scaleWithDoc="0"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List94">
    <tabColor indexed="23"/>
  </sheetPr>
  <dimension ref="A1:J14"/>
  <sheetViews>
    <sheetView workbookViewId="0">
      <pane xSplit="3" ySplit="13" topLeftCell="D14"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7109375" style="11" bestFit="1" customWidth="1"/>
    <col min="3" max="3" width="8.7109375" style="14" customWidth="1"/>
    <col min="4" max="10" width="16.7109375" style="11" customWidth="1"/>
    <col min="11" max="16384" width="8.85546875" style="11"/>
  </cols>
  <sheetData>
    <row r="1" spans="1:10" ht="12" x14ac:dyDescent="0.2">
      <c r="A1" s="1" t="s">
        <v>1491</v>
      </c>
      <c r="C1" s="11"/>
      <c r="F1" s="12" t="s">
        <v>1734</v>
      </c>
    </row>
    <row r="2" spans="1:10" x14ac:dyDescent="0.2">
      <c r="C2" s="11"/>
    </row>
    <row r="3" spans="1:10" x14ac:dyDescent="0.2">
      <c r="C3" s="11"/>
    </row>
    <row r="4" spans="1:10" x14ac:dyDescent="0.2">
      <c r="C4" s="11"/>
    </row>
    <row r="5" spans="1:10" s="13" customFormat="1" x14ac:dyDescent="0.25"/>
    <row r="6" spans="1:10" s="13" customFormat="1" ht="45" x14ac:dyDescent="0.25">
      <c r="D6" s="6" t="s">
        <v>1492</v>
      </c>
      <c r="E6" s="6"/>
      <c r="F6" s="6" t="s">
        <v>1493</v>
      </c>
      <c r="G6" s="6" t="s">
        <v>1494</v>
      </c>
      <c r="H6" s="6" t="s">
        <v>1495</v>
      </c>
      <c r="I6" s="6"/>
      <c r="J6" s="6" t="s">
        <v>1496</v>
      </c>
    </row>
    <row r="7" spans="1:10" s="13" customFormat="1" ht="33.75" x14ac:dyDescent="0.25">
      <c r="D7" s="6"/>
      <c r="E7" s="6" t="s">
        <v>1497</v>
      </c>
      <c r="F7" s="6"/>
      <c r="G7" s="6"/>
      <c r="H7" s="6"/>
      <c r="I7" s="6" t="s">
        <v>1498</v>
      </c>
      <c r="J7" s="6"/>
    </row>
    <row r="8" spans="1:10" hidden="1" x14ac:dyDescent="0.2">
      <c r="C8" s="11"/>
      <c r="D8" s="10" t="s">
        <v>9</v>
      </c>
      <c r="E8" s="10" t="s">
        <v>9</v>
      </c>
      <c r="F8" s="10" t="s">
        <v>664</v>
      </c>
      <c r="G8" s="10" t="s">
        <v>9</v>
      </c>
      <c r="H8" s="10"/>
      <c r="I8" s="10"/>
      <c r="J8" s="10"/>
    </row>
    <row r="9" spans="1:10" hidden="1" x14ac:dyDescent="0.2">
      <c r="C9" s="11"/>
      <c r="D9" s="10" t="s">
        <v>516</v>
      </c>
      <c r="E9" s="10" t="s">
        <v>516</v>
      </c>
      <c r="F9" s="10" t="s">
        <v>516</v>
      </c>
      <c r="G9" s="10" t="s">
        <v>1197</v>
      </c>
      <c r="H9" s="10" t="s">
        <v>646</v>
      </c>
      <c r="I9" s="10" t="s">
        <v>646</v>
      </c>
      <c r="J9" s="10" t="s">
        <v>277</v>
      </c>
    </row>
    <row r="10" spans="1:10" hidden="1" x14ac:dyDescent="0.2">
      <c r="C10" s="11"/>
      <c r="D10" s="10" t="s">
        <v>10</v>
      </c>
      <c r="E10" s="10" t="s">
        <v>10</v>
      </c>
      <c r="F10" s="10" t="s">
        <v>10</v>
      </c>
      <c r="G10" s="10" t="s">
        <v>122</v>
      </c>
      <c r="H10" s="10" t="s">
        <v>649</v>
      </c>
      <c r="I10" s="10" t="s">
        <v>649</v>
      </c>
      <c r="J10" s="10" t="s">
        <v>303</v>
      </c>
    </row>
    <row r="11" spans="1:10" hidden="1" x14ac:dyDescent="0.2">
      <c r="C11" s="11"/>
      <c r="D11" s="10" t="s">
        <v>27</v>
      </c>
      <c r="E11" s="10" t="s">
        <v>293</v>
      </c>
      <c r="F11" s="10" t="s">
        <v>293</v>
      </c>
      <c r="G11" s="10" t="s">
        <v>1499</v>
      </c>
      <c r="H11" s="10" t="s">
        <v>160</v>
      </c>
      <c r="I11" s="10" t="s">
        <v>653</v>
      </c>
      <c r="J11" s="10" t="s">
        <v>1500</v>
      </c>
    </row>
    <row r="12" spans="1:10" hidden="1" x14ac:dyDescent="0.2">
      <c r="C12" s="11"/>
      <c r="D12" s="10" t="s">
        <v>1501</v>
      </c>
      <c r="E12" s="10" t="s">
        <v>1501</v>
      </c>
      <c r="F12" s="10" t="s">
        <v>1501</v>
      </c>
      <c r="G12" s="10" t="s">
        <v>1501</v>
      </c>
      <c r="H12" s="10" t="s">
        <v>1501</v>
      </c>
      <c r="I12" s="10" t="s">
        <v>1501</v>
      </c>
      <c r="J12" s="10" t="s">
        <v>1501</v>
      </c>
    </row>
    <row r="13" spans="1:10" x14ac:dyDescent="0.2">
      <c r="C13" s="7" t="s">
        <v>1732</v>
      </c>
      <c r="D13" s="8" t="s">
        <v>2</v>
      </c>
      <c r="E13" s="8" t="s">
        <v>7</v>
      </c>
      <c r="F13" s="8" t="s">
        <v>22</v>
      </c>
      <c r="G13" s="8" t="s">
        <v>25</v>
      </c>
      <c r="H13" s="8" t="s">
        <v>28</v>
      </c>
      <c r="I13" s="8" t="s">
        <v>30</v>
      </c>
      <c r="J13" s="8" t="s">
        <v>34</v>
      </c>
    </row>
    <row r="14" spans="1:10" x14ac:dyDescent="0.2">
      <c r="B14" s="21" t="s">
        <v>849</v>
      </c>
      <c r="C14" s="8" t="s">
        <v>2</v>
      </c>
      <c r="D14" s="24"/>
      <c r="E14" s="23" t="str">
        <f>IF(SUM('F_30.02'!I15:K15)+SUM('F_30.02'!I16:K16)&lt;&gt;0,SUM('F_30.02'!I15:K15)+SUM('F_30.02'!I16:K16),"")</f>
        <v/>
      </c>
      <c r="F14" s="24"/>
      <c r="G14" s="24"/>
      <c r="H14" s="23" t="str">
        <f>IF('F_30.02'!I22+'F_30.02'!J22+'F_30.02'!K22&lt;&gt;0,'F_30.02'!I22+'F_30.02'!J22+'F_30.02'!K22,"")</f>
        <v/>
      </c>
      <c r="I14" s="24"/>
      <c r="J14" s="24"/>
    </row>
  </sheetData>
  <printOptions gridLines="1" gridLinesSet="0"/>
  <pageMargins left="0" right="0" top="0" bottom="0" header="0" footer="0"/>
  <pageSetup paperSize="9" fitToHeight="0" orientation="portrait"/>
  <headerFooter scaleWithDoc="0"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List95">
    <tabColor indexed="23"/>
  </sheetPr>
  <dimension ref="A1:K23"/>
  <sheetViews>
    <sheetView workbookViewId="0">
      <pane xSplit="8" ySplit="10" topLeftCell="I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55.28515625" style="11" bestFit="1" customWidth="1"/>
    <col min="3" max="7" width="9.140625" style="11" hidden="1" customWidth="1"/>
    <col min="8" max="8" width="8.7109375" style="11" customWidth="1"/>
    <col min="9" max="11" width="16.7109375" style="11" customWidth="1"/>
    <col min="12" max="16384" width="8.85546875" style="11"/>
  </cols>
  <sheetData>
    <row r="1" spans="1:11" ht="12" x14ac:dyDescent="0.2">
      <c r="A1" s="1" t="s">
        <v>1502</v>
      </c>
      <c r="F1" s="12" t="s">
        <v>1734</v>
      </c>
    </row>
    <row r="5" spans="1:11" s="13" customFormat="1" x14ac:dyDescent="0.25"/>
    <row r="6" spans="1:11" s="13" customFormat="1" x14ac:dyDescent="0.25">
      <c r="I6" s="6" t="s">
        <v>9</v>
      </c>
      <c r="J6" s="6"/>
      <c r="K6" s="6"/>
    </row>
    <row r="7" spans="1:11" s="13" customFormat="1" ht="22.5" x14ac:dyDescent="0.25">
      <c r="I7" s="6" t="s">
        <v>1503</v>
      </c>
      <c r="J7" s="6" t="s">
        <v>1225</v>
      </c>
      <c r="K7" s="6" t="s">
        <v>1504</v>
      </c>
    </row>
    <row r="8" spans="1:11" hidden="1" x14ac:dyDescent="0.2">
      <c r="I8" s="10" t="s">
        <v>1501</v>
      </c>
      <c r="J8" s="10" t="s">
        <v>1501</v>
      </c>
      <c r="K8" s="10" t="s">
        <v>1501</v>
      </c>
    </row>
    <row r="9" spans="1:11" hidden="1" x14ac:dyDescent="0.2">
      <c r="I9" s="10" t="s">
        <v>1505</v>
      </c>
      <c r="J9" s="10" t="s">
        <v>1225</v>
      </c>
      <c r="K9" s="10" t="s">
        <v>1506</v>
      </c>
    </row>
    <row r="10" spans="1:11" x14ac:dyDescent="0.2">
      <c r="H10" s="7" t="s">
        <v>1732</v>
      </c>
      <c r="I10" s="8" t="s">
        <v>2</v>
      </c>
      <c r="J10" s="8" t="s">
        <v>7</v>
      </c>
      <c r="K10" s="8" t="s">
        <v>22</v>
      </c>
    </row>
    <row r="11" spans="1:11" x14ac:dyDescent="0.2">
      <c r="B11" s="10" t="s">
        <v>1507</v>
      </c>
      <c r="C11" s="10"/>
      <c r="D11" s="10" t="s">
        <v>9</v>
      </c>
      <c r="E11" s="10" t="s">
        <v>516</v>
      </c>
      <c r="F11" s="10" t="s">
        <v>10</v>
      </c>
      <c r="G11" s="10" t="s">
        <v>27</v>
      </c>
      <c r="H11" s="8" t="s">
        <v>2</v>
      </c>
      <c r="I11" s="23" t="str">
        <f>IF(I13+I14+I15+I16&lt;&gt;0,I13+I14+I15+I16,"")</f>
        <v/>
      </c>
      <c r="J11" s="23" t="str">
        <f>IF(J13+J14+J15+J16&lt;&gt;0,J13+J14+J15+J16,"")</f>
        <v/>
      </c>
      <c r="K11" s="23" t="str">
        <f>IF(K13+K14+K15+K16&lt;&gt;0,K13+K14+K15+K16,"")</f>
        <v/>
      </c>
    </row>
    <row r="12" spans="1:11" x14ac:dyDescent="0.2">
      <c r="B12" s="15" t="s">
        <v>552</v>
      </c>
      <c r="C12" s="10" t="s">
        <v>9</v>
      </c>
      <c r="D12" s="10" t="s">
        <v>516</v>
      </c>
      <c r="E12" s="10" t="s">
        <v>10</v>
      </c>
      <c r="F12" s="10" t="s">
        <v>27</v>
      </c>
      <c r="G12" s="10" t="s">
        <v>490</v>
      </c>
      <c r="H12" s="8" t="s">
        <v>559</v>
      </c>
      <c r="I12" s="24"/>
      <c r="J12" s="24"/>
      <c r="K12" s="24"/>
    </row>
    <row r="13" spans="1:11" x14ac:dyDescent="0.2">
      <c r="B13" s="15" t="s">
        <v>29</v>
      </c>
      <c r="C13" s="10"/>
      <c r="D13" s="10" t="s">
        <v>9</v>
      </c>
      <c r="E13" s="10" t="s">
        <v>516</v>
      </c>
      <c r="F13" s="10" t="s">
        <v>10</v>
      </c>
      <c r="G13" s="10" t="s">
        <v>29</v>
      </c>
      <c r="H13" s="8" t="s">
        <v>22</v>
      </c>
      <c r="I13" s="24"/>
      <c r="J13" s="24"/>
      <c r="K13" s="24"/>
    </row>
    <row r="14" spans="1:11" x14ac:dyDescent="0.2">
      <c r="B14" s="15" t="s">
        <v>31</v>
      </c>
      <c r="C14" s="10"/>
      <c r="D14" s="10" t="s">
        <v>9</v>
      </c>
      <c r="E14" s="10" t="s">
        <v>516</v>
      </c>
      <c r="F14" s="10" t="s">
        <v>10</v>
      </c>
      <c r="G14" s="10" t="s">
        <v>31</v>
      </c>
      <c r="H14" s="8" t="s">
        <v>25</v>
      </c>
      <c r="I14" s="24"/>
      <c r="J14" s="24"/>
      <c r="K14" s="24"/>
    </row>
    <row r="15" spans="1:11" x14ac:dyDescent="0.2">
      <c r="B15" s="15" t="s">
        <v>33</v>
      </c>
      <c r="C15" s="10"/>
      <c r="D15" s="10" t="s">
        <v>9</v>
      </c>
      <c r="E15" s="10" t="s">
        <v>516</v>
      </c>
      <c r="F15" s="10" t="s">
        <v>10</v>
      </c>
      <c r="G15" s="10" t="s">
        <v>33</v>
      </c>
      <c r="H15" s="8" t="s">
        <v>28</v>
      </c>
      <c r="I15" s="24"/>
      <c r="J15" s="24"/>
      <c r="K15" s="24"/>
    </row>
    <row r="16" spans="1:11" x14ac:dyDescent="0.2">
      <c r="B16" s="15" t="s">
        <v>21</v>
      </c>
      <c r="C16" s="10"/>
      <c r="D16" s="10" t="s">
        <v>9</v>
      </c>
      <c r="E16" s="10" t="s">
        <v>516</v>
      </c>
      <c r="F16" s="10" t="s">
        <v>10</v>
      </c>
      <c r="G16" s="10" t="s">
        <v>21</v>
      </c>
      <c r="H16" s="8" t="s">
        <v>30</v>
      </c>
      <c r="I16" s="24"/>
      <c r="J16" s="24"/>
      <c r="K16" s="24"/>
    </row>
    <row r="17" spans="2:11" x14ac:dyDescent="0.2">
      <c r="B17" s="10" t="s">
        <v>1508</v>
      </c>
      <c r="C17" s="10"/>
      <c r="D17" s="10" t="s">
        <v>9</v>
      </c>
      <c r="E17" s="10" t="s">
        <v>1197</v>
      </c>
      <c r="F17" s="10" t="s">
        <v>273</v>
      </c>
      <c r="G17" s="10" t="s">
        <v>1509</v>
      </c>
      <c r="H17" s="8" t="s">
        <v>32</v>
      </c>
      <c r="I17" s="23" t="str">
        <f>IF(I18+I19+I20+I21&lt;&gt;0,I18+I19+I20+I21,"")</f>
        <v/>
      </c>
      <c r="J17" s="23" t="str">
        <f>IF(J18+J19+J20+J21&lt;&gt;0,J18+J19+J20+J21,"")</f>
        <v/>
      </c>
      <c r="K17" s="23" t="str">
        <f>IF(K18+K19+K20+K21&lt;&gt;0,K18+K19+K20+K21,"")</f>
        <v/>
      </c>
    </row>
    <row r="18" spans="2:11" x14ac:dyDescent="0.2">
      <c r="B18" s="15" t="s">
        <v>179</v>
      </c>
      <c r="C18" s="10"/>
      <c r="D18" s="10"/>
      <c r="E18" s="10" t="s">
        <v>9</v>
      </c>
      <c r="F18" s="10" t="s">
        <v>176</v>
      </c>
      <c r="G18" s="10" t="s">
        <v>179</v>
      </c>
      <c r="H18" s="8" t="s">
        <v>34</v>
      </c>
      <c r="I18" s="24"/>
      <c r="J18" s="24"/>
      <c r="K18" s="24"/>
    </row>
    <row r="19" spans="2:11" x14ac:dyDescent="0.2">
      <c r="B19" s="15" t="s">
        <v>29</v>
      </c>
      <c r="C19" s="10"/>
      <c r="D19" s="10" t="s">
        <v>9</v>
      </c>
      <c r="E19" s="10" t="s">
        <v>1197</v>
      </c>
      <c r="F19" s="10" t="s">
        <v>122</v>
      </c>
      <c r="G19" s="10" t="s">
        <v>29</v>
      </c>
      <c r="H19" s="8" t="s">
        <v>35</v>
      </c>
      <c r="I19" s="24"/>
      <c r="J19" s="24"/>
      <c r="K19" s="24"/>
    </row>
    <row r="20" spans="2:11" x14ac:dyDescent="0.2">
      <c r="B20" s="15" t="s">
        <v>128</v>
      </c>
      <c r="C20" s="10"/>
      <c r="D20" s="10" t="s">
        <v>9</v>
      </c>
      <c r="E20" s="10" t="s">
        <v>1197</v>
      </c>
      <c r="F20" s="10" t="s">
        <v>122</v>
      </c>
      <c r="G20" s="10" t="s">
        <v>128</v>
      </c>
      <c r="H20" s="8" t="s">
        <v>49</v>
      </c>
      <c r="I20" s="24"/>
      <c r="J20" s="24"/>
      <c r="K20" s="24"/>
    </row>
    <row r="21" spans="2:11" x14ac:dyDescent="0.2">
      <c r="B21" s="15" t="s">
        <v>129</v>
      </c>
      <c r="C21" s="10"/>
      <c r="D21" s="10" t="s">
        <v>9</v>
      </c>
      <c r="E21" s="10" t="s">
        <v>1197</v>
      </c>
      <c r="F21" s="10" t="s">
        <v>122</v>
      </c>
      <c r="G21" s="10" t="s">
        <v>129</v>
      </c>
      <c r="H21" s="8" t="s">
        <v>50</v>
      </c>
      <c r="I21" s="24"/>
      <c r="J21" s="24"/>
      <c r="K21" s="24"/>
    </row>
    <row r="22" spans="2:11" x14ac:dyDescent="0.2">
      <c r="B22" s="10" t="s">
        <v>1510</v>
      </c>
      <c r="C22" s="10"/>
      <c r="D22" s="10"/>
      <c r="E22" s="10" t="s">
        <v>646</v>
      </c>
      <c r="F22" s="10" t="s">
        <v>649</v>
      </c>
      <c r="G22" s="10" t="s">
        <v>160</v>
      </c>
      <c r="H22" s="8" t="s">
        <v>51</v>
      </c>
      <c r="I22" s="24"/>
      <c r="J22" s="24"/>
      <c r="K22" s="24"/>
    </row>
    <row r="23" spans="2:11" x14ac:dyDescent="0.2">
      <c r="B23" s="15" t="s">
        <v>552</v>
      </c>
      <c r="C23" s="10"/>
      <c r="D23" s="10" t="s">
        <v>646</v>
      </c>
      <c r="E23" s="10" t="s">
        <v>649</v>
      </c>
      <c r="F23" s="10" t="s">
        <v>160</v>
      </c>
      <c r="G23" s="10" t="s">
        <v>490</v>
      </c>
      <c r="H23" s="8" t="s">
        <v>905</v>
      </c>
      <c r="I23" s="24"/>
      <c r="J23" s="24"/>
      <c r="K23" s="24"/>
    </row>
  </sheetData>
  <printOptions gridLines="1" gridLinesSet="0"/>
  <pageMargins left="0" right="0" top="0" bottom="0" header="0" footer="0"/>
  <pageSetup paperSize="9" fitToHeight="0" orientation="portrait"/>
  <headerFooter scaleWithDoc="0"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List96">
    <tabColor indexed="23"/>
  </sheetPr>
  <dimension ref="A1:N23"/>
  <sheetViews>
    <sheetView workbookViewId="0">
      <pane xSplit="9" ySplit="9" topLeftCell="J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1511</v>
      </c>
      <c r="F1" s="12" t="s">
        <v>1734</v>
      </c>
    </row>
    <row r="5" spans="1:14" s="13" customFormat="1" x14ac:dyDescent="0.25"/>
    <row r="6" spans="1:14" s="13" customFormat="1" x14ac:dyDescent="0.25">
      <c r="J6" s="6" t="s">
        <v>1512</v>
      </c>
      <c r="K6" s="6"/>
      <c r="L6" s="6"/>
      <c r="M6" s="6"/>
      <c r="N6" s="6"/>
    </row>
    <row r="7" spans="1:14" s="13" customFormat="1" ht="45" x14ac:dyDescent="0.25">
      <c r="J7" s="6" t="s">
        <v>1513</v>
      </c>
      <c r="K7" s="6" t="s">
        <v>1514</v>
      </c>
      <c r="L7" s="6" t="s">
        <v>1515</v>
      </c>
      <c r="M7" s="6" t="s">
        <v>1516</v>
      </c>
      <c r="N7" s="6" t="s">
        <v>1517</v>
      </c>
    </row>
    <row r="8" spans="1:14" hidden="1" x14ac:dyDescent="0.2">
      <c r="J8" s="10" t="s">
        <v>1513</v>
      </c>
      <c r="K8" s="10" t="s">
        <v>956</v>
      </c>
      <c r="L8" s="10" t="s">
        <v>1518</v>
      </c>
      <c r="M8" s="10" t="s">
        <v>1516</v>
      </c>
      <c r="N8" s="10" t="s">
        <v>1519</v>
      </c>
    </row>
    <row r="9" spans="1:14" x14ac:dyDescent="0.2">
      <c r="I9" s="7" t="s">
        <v>1732</v>
      </c>
      <c r="J9" s="8" t="s">
        <v>2</v>
      </c>
      <c r="K9" s="8" t="s">
        <v>7</v>
      </c>
      <c r="L9" s="8" t="s">
        <v>22</v>
      </c>
      <c r="M9" s="8" t="s">
        <v>25</v>
      </c>
      <c r="N9" s="8" t="s">
        <v>28</v>
      </c>
    </row>
    <row r="10" spans="1:14" x14ac:dyDescent="0.2">
      <c r="B10" s="10" t="s">
        <v>1520</v>
      </c>
      <c r="C10" s="10"/>
      <c r="D10" s="10"/>
      <c r="E10" s="10" t="s">
        <v>9</v>
      </c>
      <c r="F10" s="10" t="s">
        <v>516</v>
      </c>
      <c r="G10" s="10" t="s">
        <v>10</v>
      </c>
      <c r="H10" s="10" t="s">
        <v>43</v>
      </c>
      <c r="I10" s="8" t="s">
        <v>2</v>
      </c>
      <c r="J10" s="23" t="str">
        <f>IF(J11+J12+J13&lt;&gt;0,J11+J12+J13,"")</f>
        <v/>
      </c>
      <c r="K10" s="23" t="str">
        <f>IF(K11+K12+K13&lt;&gt;0,K11+K12+K13,"")</f>
        <v/>
      </c>
      <c r="L10" s="23" t="str">
        <f>IF(L11+L12+L13&lt;&gt;0,L11+L12+L13,"")</f>
        <v/>
      </c>
      <c r="M10" s="23" t="str">
        <f>IF(M11+M12+M13&lt;&gt;0,M11+M12+M13,"")</f>
        <v/>
      </c>
      <c r="N10" s="23" t="str">
        <f>IF(N11+N12+N13&lt;&gt;0,N11+N12+N13,"")</f>
        <v/>
      </c>
    </row>
    <row r="11" spans="1:14" x14ac:dyDescent="0.2">
      <c r="B11" s="15" t="s">
        <v>31</v>
      </c>
      <c r="C11" s="10"/>
      <c r="D11" s="10"/>
      <c r="E11" s="10" t="s">
        <v>9</v>
      </c>
      <c r="F11" s="10" t="s">
        <v>516</v>
      </c>
      <c r="G11" s="10" t="s">
        <v>10</v>
      </c>
      <c r="H11" s="10" t="s">
        <v>31</v>
      </c>
      <c r="I11" s="8" t="s">
        <v>7</v>
      </c>
      <c r="J11" s="24"/>
      <c r="K11" s="24"/>
      <c r="L11" s="24"/>
      <c r="M11" s="24"/>
      <c r="N11" s="24"/>
    </row>
    <row r="12" spans="1:14" x14ac:dyDescent="0.2">
      <c r="B12" s="15" t="s">
        <v>33</v>
      </c>
      <c r="C12" s="10"/>
      <c r="D12" s="10"/>
      <c r="E12" s="10" t="s">
        <v>9</v>
      </c>
      <c r="F12" s="10" t="s">
        <v>516</v>
      </c>
      <c r="G12" s="10" t="s">
        <v>10</v>
      </c>
      <c r="H12" s="10" t="s">
        <v>33</v>
      </c>
      <c r="I12" s="8" t="s">
        <v>22</v>
      </c>
      <c r="J12" s="24"/>
      <c r="K12" s="24"/>
      <c r="L12" s="24"/>
      <c r="M12" s="24"/>
      <c r="N12" s="24"/>
    </row>
    <row r="13" spans="1:14" x14ac:dyDescent="0.2">
      <c r="B13" s="15" t="s">
        <v>21</v>
      </c>
      <c r="C13" s="10"/>
      <c r="D13" s="10"/>
      <c r="E13" s="10" t="s">
        <v>9</v>
      </c>
      <c r="F13" s="10" t="s">
        <v>516</v>
      </c>
      <c r="G13" s="10" t="s">
        <v>10</v>
      </c>
      <c r="H13" s="10" t="s">
        <v>21</v>
      </c>
      <c r="I13" s="8" t="s">
        <v>25</v>
      </c>
      <c r="J13" s="24"/>
      <c r="K13" s="24"/>
      <c r="L13" s="24"/>
      <c r="M13" s="24"/>
      <c r="N13" s="24"/>
    </row>
    <row r="14" spans="1:14" x14ac:dyDescent="0.2">
      <c r="B14" s="15" t="s">
        <v>552</v>
      </c>
      <c r="C14" s="10"/>
      <c r="D14" s="10" t="s">
        <v>9</v>
      </c>
      <c r="E14" s="10" t="s">
        <v>516</v>
      </c>
      <c r="F14" s="10" t="s">
        <v>10</v>
      </c>
      <c r="G14" s="10" t="s">
        <v>802</v>
      </c>
      <c r="H14" s="10" t="s">
        <v>490</v>
      </c>
      <c r="I14" s="8" t="s">
        <v>28</v>
      </c>
      <c r="J14" s="24"/>
      <c r="K14" s="24"/>
      <c r="L14" s="24"/>
      <c r="M14" s="24"/>
      <c r="N14" s="24"/>
    </row>
    <row r="15" spans="1:14" x14ac:dyDescent="0.2">
      <c r="B15" s="10" t="s">
        <v>1521</v>
      </c>
      <c r="C15" s="10"/>
      <c r="D15" s="10"/>
      <c r="E15" s="10" t="s">
        <v>9</v>
      </c>
      <c r="F15" s="10" t="s">
        <v>1197</v>
      </c>
      <c r="G15" s="10" t="s">
        <v>122</v>
      </c>
      <c r="H15" s="10" t="s">
        <v>637</v>
      </c>
      <c r="I15" s="8" t="s">
        <v>30</v>
      </c>
      <c r="J15" s="23" t="str">
        <f>IF(J16+J17&lt;&gt;0,J16+J17,"")</f>
        <v/>
      </c>
      <c r="K15" s="23" t="str">
        <f>IF(K16+K17&lt;&gt;0,K16+K17,"")</f>
        <v/>
      </c>
      <c r="L15" s="23" t="str">
        <f>IF(L16+L17&lt;&gt;0,L16+L17,"")</f>
        <v/>
      </c>
      <c r="M15" s="23" t="str">
        <f>IF(M16+M17&lt;&gt;0,M16+M17,"")</f>
        <v/>
      </c>
      <c r="N15" s="23" t="str">
        <f>IF(N16+N17&lt;&gt;0,N16+N17,"")</f>
        <v/>
      </c>
    </row>
    <row r="16" spans="1:14" x14ac:dyDescent="0.2">
      <c r="B16" s="15" t="s">
        <v>128</v>
      </c>
      <c r="C16" s="10"/>
      <c r="D16" s="10"/>
      <c r="E16" s="10" t="s">
        <v>9</v>
      </c>
      <c r="F16" s="10" t="s">
        <v>1197</v>
      </c>
      <c r="G16" s="10" t="s">
        <v>122</v>
      </c>
      <c r="H16" s="10" t="s">
        <v>128</v>
      </c>
      <c r="I16" s="8" t="s">
        <v>32</v>
      </c>
      <c r="J16" s="24"/>
      <c r="K16" s="24"/>
      <c r="L16" s="24"/>
      <c r="M16" s="24"/>
      <c r="N16" s="24"/>
    </row>
    <row r="17" spans="2:14" x14ac:dyDescent="0.2">
      <c r="B17" s="15" t="s">
        <v>129</v>
      </c>
      <c r="C17" s="10"/>
      <c r="D17" s="10"/>
      <c r="E17" s="10" t="s">
        <v>9</v>
      </c>
      <c r="F17" s="10" t="s">
        <v>1197</v>
      </c>
      <c r="G17" s="10" t="s">
        <v>122</v>
      </c>
      <c r="H17" s="10" t="s">
        <v>129</v>
      </c>
      <c r="I17" s="8" t="s">
        <v>34</v>
      </c>
      <c r="J17" s="24"/>
      <c r="K17" s="24"/>
      <c r="L17" s="24"/>
      <c r="M17" s="24"/>
      <c r="N17" s="24"/>
    </row>
    <row r="18" spans="2:14" x14ac:dyDescent="0.2">
      <c r="B18" s="10" t="s">
        <v>1522</v>
      </c>
      <c r="C18" s="10"/>
      <c r="D18" s="10"/>
      <c r="E18" s="10"/>
      <c r="F18" s="10" t="s">
        <v>646</v>
      </c>
      <c r="G18" s="10" t="s">
        <v>649</v>
      </c>
      <c r="H18" s="10" t="s">
        <v>160</v>
      </c>
      <c r="I18" s="8" t="s">
        <v>35</v>
      </c>
      <c r="J18" s="24"/>
      <c r="K18" s="24"/>
      <c r="L18" s="24"/>
      <c r="M18" s="24"/>
      <c r="N18" s="24"/>
    </row>
    <row r="19" spans="2:14" x14ac:dyDescent="0.2">
      <c r="B19" s="15" t="s">
        <v>552</v>
      </c>
      <c r="C19" s="10"/>
      <c r="D19" s="10"/>
      <c r="E19" s="10" t="s">
        <v>646</v>
      </c>
      <c r="F19" s="10" t="s">
        <v>649</v>
      </c>
      <c r="G19" s="10" t="s">
        <v>160</v>
      </c>
      <c r="H19" s="10" t="s">
        <v>490</v>
      </c>
      <c r="I19" s="8" t="s">
        <v>49</v>
      </c>
      <c r="J19" s="24"/>
      <c r="K19" s="24"/>
      <c r="L19" s="24"/>
      <c r="M19" s="24"/>
      <c r="N19" s="24"/>
    </row>
    <row r="20" spans="2:14" x14ac:dyDescent="0.2">
      <c r="B20" s="10" t="s">
        <v>1523</v>
      </c>
      <c r="C20" s="10"/>
      <c r="D20" s="10"/>
      <c r="E20" s="10"/>
      <c r="F20" s="10" t="s">
        <v>659</v>
      </c>
      <c r="G20" s="10" t="s">
        <v>5</v>
      </c>
      <c r="H20" s="10" t="s">
        <v>1524</v>
      </c>
      <c r="I20" s="8" t="s">
        <v>50</v>
      </c>
      <c r="J20" s="24"/>
      <c r="K20" s="24"/>
      <c r="L20" s="24"/>
      <c r="M20" s="24"/>
      <c r="N20" s="24"/>
    </row>
    <row r="21" spans="2:14" x14ac:dyDescent="0.2">
      <c r="B21" s="10" t="s">
        <v>1525</v>
      </c>
      <c r="C21" s="10"/>
      <c r="D21" s="10"/>
      <c r="E21" s="10" t="s">
        <v>665</v>
      </c>
      <c r="F21" s="10" t="s">
        <v>516</v>
      </c>
      <c r="G21" s="10" t="s">
        <v>5</v>
      </c>
      <c r="H21" s="10" t="s">
        <v>29</v>
      </c>
      <c r="I21" s="8" t="s">
        <v>51</v>
      </c>
      <c r="J21" s="24"/>
      <c r="K21" s="24"/>
      <c r="L21" s="24"/>
      <c r="M21" s="24"/>
      <c r="N21" s="24"/>
    </row>
    <row r="22" spans="2:14" x14ac:dyDescent="0.2">
      <c r="B22" s="10" t="s">
        <v>1526</v>
      </c>
      <c r="C22" s="10"/>
      <c r="D22" s="10" t="s">
        <v>494</v>
      </c>
      <c r="E22" s="10" t="s">
        <v>372</v>
      </c>
      <c r="F22" s="10" t="s">
        <v>10</v>
      </c>
      <c r="G22" s="10" t="s">
        <v>802</v>
      </c>
      <c r="H22" s="10" t="s">
        <v>490</v>
      </c>
      <c r="I22" s="8" t="s">
        <v>905</v>
      </c>
      <c r="J22" s="24"/>
      <c r="K22" s="24"/>
      <c r="L22" s="24"/>
      <c r="M22" s="24"/>
      <c r="N22" s="24"/>
    </row>
    <row r="23" spans="2:14" x14ac:dyDescent="0.2">
      <c r="B23" s="10" t="s">
        <v>1527</v>
      </c>
      <c r="C23" s="10" t="s">
        <v>9</v>
      </c>
      <c r="D23" s="10" t="s">
        <v>516</v>
      </c>
      <c r="E23" s="10" t="s">
        <v>122</v>
      </c>
      <c r="F23" s="10" t="s">
        <v>160</v>
      </c>
      <c r="G23" s="10" t="s">
        <v>145</v>
      </c>
      <c r="H23" s="10" t="s">
        <v>490</v>
      </c>
      <c r="I23" s="8" t="s">
        <v>906</v>
      </c>
      <c r="J23" s="24"/>
      <c r="K23" s="24"/>
      <c r="L23" s="24"/>
      <c r="M23" s="24"/>
      <c r="N23" s="24"/>
    </row>
  </sheetData>
  <printOptions gridLines="1" gridLinesSet="0"/>
  <pageMargins left="0" right="0" top="0" bottom="0" header="0" footer="0"/>
  <pageSetup paperSize="9" fitToHeight="0" orientation="portrait"/>
  <headerFooter scaleWithDoc="0"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List97">
    <tabColor indexed="23"/>
  </sheetPr>
  <dimension ref="A1:N18"/>
  <sheetViews>
    <sheetView workbookViewId="0">
      <pane xSplit="9" ySplit="9" topLeftCell="J10" activePane="bottomRight" state="frozen"/>
      <selection pane="topRight"/>
      <selection pane="bottomLeft"/>
      <selection pane="bottomRight"/>
    </sheetView>
  </sheetViews>
  <sheetFormatPr defaultColWidth="8.85546875" defaultRowHeight="11.25" x14ac:dyDescent="0.2"/>
  <cols>
    <col min="1" max="1" width="9.140625" style="11" customWidth="1"/>
    <col min="2" max="2" width="70.7109375" style="11" customWidth="1"/>
    <col min="3" max="8" width="9.140625" style="11" hidden="1" customWidth="1"/>
    <col min="9" max="9" width="8.7109375" style="11" customWidth="1"/>
    <col min="10" max="14" width="16.7109375" style="11" customWidth="1"/>
    <col min="15" max="16384" width="8.85546875" style="11"/>
  </cols>
  <sheetData>
    <row r="1" spans="1:14" ht="12" x14ac:dyDescent="0.2">
      <c r="A1" s="1" t="s">
        <v>1528</v>
      </c>
      <c r="F1" s="12" t="s">
        <v>1734</v>
      </c>
    </row>
    <row r="5" spans="1:14" s="13" customFormat="1" x14ac:dyDescent="0.25"/>
    <row r="6" spans="1:14" s="13" customFormat="1" x14ac:dyDescent="0.25">
      <c r="J6" s="6" t="s">
        <v>276</v>
      </c>
      <c r="K6" s="6"/>
      <c r="L6" s="6"/>
      <c r="M6" s="6"/>
      <c r="N6" s="6"/>
    </row>
    <row r="7" spans="1:14" s="13" customFormat="1" ht="45" x14ac:dyDescent="0.25">
      <c r="J7" s="6" t="s">
        <v>1513</v>
      </c>
      <c r="K7" s="6" t="s">
        <v>1514</v>
      </c>
      <c r="L7" s="6" t="s">
        <v>1515</v>
      </c>
      <c r="M7" s="6" t="s">
        <v>1516</v>
      </c>
      <c r="N7" s="6" t="s">
        <v>1517</v>
      </c>
    </row>
    <row r="8" spans="1:14" hidden="1" x14ac:dyDescent="0.2">
      <c r="J8" s="10" t="s">
        <v>1513</v>
      </c>
      <c r="K8" s="10" t="s">
        <v>956</v>
      </c>
      <c r="L8" s="10" t="s">
        <v>1518</v>
      </c>
      <c r="M8" s="10" t="s">
        <v>1516</v>
      </c>
      <c r="N8" s="10" t="s">
        <v>1519</v>
      </c>
    </row>
    <row r="9" spans="1:14" x14ac:dyDescent="0.2">
      <c r="I9" s="7" t="s">
        <v>1732</v>
      </c>
      <c r="J9" s="8" t="s">
        <v>2</v>
      </c>
      <c r="K9" s="8" t="s">
        <v>7</v>
      </c>
      <c r="L9" s="8" t="s">
        <v>22</v>
      </c>
      <c r="M9" s="8" t="s">
        <v>25</v>
      </c>
      <c r="N9" s="8" t="s">
        <v>28</v>
      </c>
    </row>
    <row r="10" spans="1:14" x14ac:dyDescent="0.2">
      <c r="B10" s="10" t="s">
        <v>288</v>
      </c>
      <c r="C10" s="10"/>
      <c r="D10" s="10"/>
      <c r="E10" s="10" t="s">
        <v>277</v>
      </c>
      <c r="F10" s="10" t="s">
        <v>289</v>
      </c>
      <c r="G10" s="10" t="s">
        <v>290</v>
      </c>
      <c r="H10" s="10" t="s">
        <v>291</v>
      </c>
      <c r="I10" s="8" t="s">
        <v>2</v>
      </c>
      <c r="J10" s="24"/>
      <c r="K10" s="24"/>
      <c r="L10" s="24"/>
      <c r="M10" s="24"/>
      <c r="N10" s="24"/>
    </row>
    <row r="11" spans="1:14" x14ac:dyDescent="0.2">
      <c r="B11" s="10" t="s">
        <v>1529</v>
      </c>
      <c r="C11" s="10"/>
      <c r="D11" s="10"/>
      <c r="E11" s="10" t="s">
        <v>277</v>
      </c>
      <c r="F11" s="10" t="s">
        <v>303</v>
      </c>
      <c r="G11" s="10" t="s">
        <v>290</v>
      </c>
      <c r="H11" s="10" t="s">
        <v>291</v>
      </c>
      <c r="I11" s="8" t="s">
        <v>7</v>
      </c>
      <c r="J11" s="24"/>
      <c r="K11" s="24"/>
      <c r="L11" s="24"/>
      <c r="M11" s="24"/>
      <c r="N11" s="24"/>
    </row>
    <row r="12" spans="1:14" x14ac:dyDescent="0.2">
      <c r="B12" s="10" t="s">
        <v>315</v>
      </c>
      <c r="C12" s="10"/>
      <c r="D12" s="10"/>
      <c r="E12" s="10" t="s">
        <v>277</v>
      </c>
      <c r="F12" s="10" t="s">
        <v>289</v>
      </c>
      <c r="G12" s="10" t="s">
        <v>31</v>
      </c>
      <c r="H12" s="10" t="s">
        <v>315</v>
      </c>
      <c r="I12" s="8" t="s">
        <v>22</v>
      </c>
      <c r="J12" s="24"/>
      <c r="K12" s="24"/>
      <c r="L12" s="24"/>
      <c r="M12" s="24"/>
      <c r="N12" s="24"/>
    </row>
    <row r="13" spans="1:14" x14ac:dyDescent="0.2">
      <c r="B13" s="10" t="s">
        <v>321</v>
      </c>
      <c r="C13" s="10"/>
      <c r="D13" s="10"/>
      <c r="E13" s="10"/>
      <c r="F13" s="10" t="s">
        <v>277</v>
      </c>
      <c r="G13" s="10" t="s">
        <v>289</v>
      </c>
      <c r="H13" s="10" t="s">
        <v>322</v>
      </c>
      <c r="I13" s="8" t="s">
        <v>25</v>
      </c>
      <c r="J13" s="24"/>
      <c r="K13" s="24"/>
      <c r="L13" s="24"/>
      <c r="M13" s="24"/>
      <c r="N13" s="24"/>
    </row>
    <row r="14" spans="1:14" x14ac:dyDescent="0.2">
      <c r="B14" s="10" t="s">
        <v>1530</v>
      </c>
      <c r="C14" s="10"/>
      <c r="D14" s="10"/>
      <c r="E14" s="10"/>
      <c r="F14" s="10" t="s">
        <v>277</v>
      </c>
      <c r="G14" s="10" t="s">
        <v>303</v>
      </c>
      <c r="H14" s="10" t="s">
        <v>322</v>
      </c>
      <c r="I14" s="8" t="s">
        <v>28</v>
      </c>
      <c r="J14" s="24"/>
      <c r="K14" s="24"/>
      <c r="L14" s="24"/>
      <c r="M14" s="24"/>
      <c r="N14" s="24"/>
    </row>
    <row r="15" spans="1:14" x14ac:dyDescent="0.2">
      <c r="B15" s="10" t="s">
        <v>1531</v>
      </c>
      <c r="C15" s="10"/>
      <c r="D15" s="10" t="s">
        <v>277</v>
      </c>
      <c r="E15" s="10" t="s">
        <v>325</v>
      </c>
      <c r="F15" s="10" t="s">
        <v>279</v>
      </c>
      <c r="G15" s="10" t="s">
        <v>326</v>
      </c>
      <c r="H15" s="10" t="s">
        <v>327</v>
      </c>
      <c r="I15" s="8" t="s">
        <v>30</v>
      </c>
      <c r="J15" s="24"/>
      <c r="K15" s="24"/>
      <c r="L15" s="24"/>
      <c r="M15" s="24"/>
      <c r="N15" s="24"/>
    </row>
    <row r="16" spans="1:14" x14ac:dyDescent="0.2">
      <c r="B16" s="10" t="s">
        <v>1532</v>
      </c>
      <c r="C16" s="10"/>
      <c r="D16" s="10"/>
      <c r="E16" s="10" t="s">
        <v>277</v>
      </c>
      <c r="F16" s="10" t="s">
        <v>279</v>
      </c>
      <c r="G16" s="10" t="s">
        <v>348</v>
      </c>
      <c r="H16" s="10" t="s">
        <v>327</v>
      </c>
      <c r="I16" s="8" t="s">
        <v>32</v>
      </c>
      <c r="J16" s="24"/>
      <c r="K16" s="24"/>
      <c r="L16" s="24"/>
      <c r="M16" s="24"/>
      <c r="N16" s="24"/>
    </row>
    <row r="17" spans="2:14" x14ac:dyDescent="0.2">
      <c r="B17" s="10" t="s">
        <v>1533</v>
      </c>
      <c r="C17" s="10" t="s">
        <v>277</v>
      </c>
      <c r="D17" s="10" t="s">
        <v>372</v>
      </c>
      <c r="E17" s="10" t="s">
        <v>279</v>
      </c>
      <c r="F17" s="10" t="s">
        <v>293</v>
      </c>
      <c r="G17" s="10" t="s">
        <v>391</v>
      </c>
      <c r="H17" s="10" t="s">
        <v>490</v>
      </c>
      <c r="I17" s="8" t="s">
        <v>34</v>
      </c>
      <c r="J17" s="24"/>
      <c r="K17" s="24"/>
      <c r="L17" s="24"/>
      <c r="M17" s="24"/>
      <c r="N17" s="24"/>
    </row>
    <row r="18" spans="2:14" x14ac:dyDescent="0.2">
      <c r="B18" s="10" t="s">
        <v>1534</v>
      </c>
      <c r="C18" s="10"/>
      <c r="D18" s="10" t="s">
        <v>277</v>
      </c>
      <c r="E18" s="10" t="s">
        <v>279</v>
      </c>
      <c r="F18" s="10" t="s">
        <v>160</v>
      </c>
      <c r="G18" s="10" t="s">
        <v>332</v>
      </c>
      <c r="H18" s="10" t="s">
        <v>490</v>
      </c>
      <c r="I18" s="8" t="s">
        <v>35</v>
      </c>
      <c r="J18" s="24"/>
      <c r="K18" s="24"/>
      <c r="L18" s="24"/>
      <c r="M18" s="24"/>
      <c r="N18" s="24"/>
    </row>
  </sheetData>
  <printOptions gridLines="1" gridLinesSet="0"/>
  <pageMargins left="0" right="0" top="0" bottom="0" header="0" footer="0"/>
  <pageSetup paperSize="9" fitToHeight="0" orientation="portrait"/>
  <headerFooter scaleWithDoc="0"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List98">
    <tabColor indexed="23"/>
  </sheetPr>
  <dimension ref="A1:W11"/>
  <sheetViews>
    <sheetView workbookViewId="0">
      <pane xSplit="3" ySplit="11" topLeftCell="D12" activePane="bottomRight" state="frozen"/>
      <selection pane="topRight"/>
      <selection pane="bottomLeft"/>
      <selection pane="bottomRight"/>
    </sheetView>
  </sheetViews>
  <sheetFormatPr defaultColWidth="8.85546875" defaultRowHeight="11.25" x14ac:dyDescent="0.2"/>
  <cols>
    <col min="1" max="1" width="9.140625" style="11" customWidth="1"/>
    <col min="2" max="2" width="9.140625" style="11" hidden="1" customWidth="1"/>
    <col min="3" max="3" width="8.7109375" style="14" customWidth="1"/>
    <col min="4" max="23" width="16.7109375" style="11" customWidth="1"/>
    <col min="24" max="16384" width="8.85546875" style="11"/>
  </cols>
  <sheetData>
    <row r="1" spans="1:23" ht="12" x14ac:dyDescent="0.2">
      <c r="A1" s="1" t="s">
        <v>1535</v>
      </c>
      <c r="C1" s="11"/>
      <c r="F1" s="12" t="s">
        <v>1734</v>
      </c>
    </row>
    <row r="2" spans="1:23" x14ac:dyDescent="0.2">
      <c r="C2" s="11"/>
    </row>
    <row r="3" spans="1:23" x14ac:dyDescent="0.2">
      <c r="C3" s="11"/>
    </row>
    <row r="4" spans="1:23" x14ac:dyDescent="0.2">
      <c r="C4" s="11"/>
    </row>
    <row r="5" spans="1:23" s="13" customFormat="1" x14ac:dyDescent="0.25"/>
    <row r="6" spans="1:23" s="13" customFormat="1" ht="45" x14ac:dyDescent="0.25">
      <c r="D6" s="6" t="s">
        <v>1536</v>
      </c>
      <c r="E6" s="6" t="s">
        <v>1537</v>
      </c>
      <c r="F6" s="6" t="s">
        <v>1538</v>
      </c>
      <c r="G6" s="6" t="s">
        <v>1539</v>
      </c>
      <c r="H6" s="6" t="s">
        <v>1540</v>
      </c>
      <c r="I6" s="6" t="s">
        <v>1541</v>
      </c>
      <c r="J6" s="6" t="s">
        <v>1542</v>
      </c>
      <c r="K6" s="6" t="s">
        <v>1543</v>
      </c>
      <c r="L6" s="6" t="s">
        <v>1544</v>
      </c>
      <c r="M6" s="6" t="s">
        <v>1545</v>
      </c>
      <c r="N6" s="6" t="s">
        <v>1546</v>
      </c>
      <c r="O6" s="6" t="s">
        <v>1547</v>
      </c>
      <c r="P6" s="6" t="s">
        <v>1548</v>
      </c>
      <c r="Q6" s="6" t="s">
        <v>1549</v>
      </c>
      <c r="R6" s="6" t="s">
        <v>1550</v>
      </c>
      <c r="S6" s="6" t="s">
        <v>1551</v>
      </c>
      <c r="T6" s="6" t="s">
        <v>9</v>
      </c>
      <c r="U6" s="6" t="s">
        <v>1552</v>
      </c>
      <c r="V6" s="6" t="s">
        <v>1553</v>
      </c>
      <c r="W6" s="6" t="s">
        <v>1554</v>
      </c>
    </row>
    <row r="7" spans="1:23" hidden="1" x14ac:dyDescent="0.2">
      <c r="C7" s="11"/>
      <c r="D7" s="10"/>
      <c r="E7" s="10"/>
      <c r="F7" s="10"/>
      <c r="G7" s="10"/>
      <c r="H7" s="10" t="s">
        <v>665</v>
      </c>
      <c r="I7" s="10" t="s">
        <v>9</v>
      </c>
      <c r="J7" s="10" t="s">
        <v>9</v>
      </c>
      <c r="K7" s="10" t="s">
        <v>277</v>
      </c>
      <c r="L7" s="10"/>
      <c r="M7" s="10"/>
      <c r="N7" s="10"/>
      <c r="O7" s="10"/>
      <c r="P7" s="10"/>
      <c r="Q7" s="10"/>
      <c r="R7" s="10"/>
      <c r="S7" s="10"/>
      <c r="T7" s="10"/>
      <c r="U7" s="10"/>
      <c r="V7" s="10"/>
      <c r="W7" s="10" t="s">
        <v>664</v>
      </c>
    </row>
    <row r="8" spans="1:23" hidden="1" x14ac:dyDescent="0.2">
      <c r="C8" s="11"/>
      <c r="D8" s="10"/>
      <c r="E8" s="10"/>
      <c r="F8" s="10"/>
      <c r="G8" s="10"/>
      <c r="H8" s="10" t="s">
        <v>5</v>
      </c>
      <c r="I8" s="10" t="s">
        <v>5</v>
      </c>
      <c r="J8" s="10" t="s">
        <v>5</v>
      </c>
      <c r="K8" s="10" t="s">
        <v>5</v>
      </c>
      <c r="L8" s="10"/>
      <c r="M8" s="10"/>
      <c r="N8" s="10"/>
      <c r="O8" s="10" t="s">
        <v>1555</v>
      </c>
      <c r="P8" s="10" t="s">
        <v>1556</v>
      </c>
      <c r="Q8" s="10"/>
      <c r="R8" s="10"/>
      <c r="S8" s="10"/>
      <c r="T8" s="10" t="s">
        <v>9</v>
      </c>
      <c r="U8" s="10" t="s">
        <v>1552</v>
      </c>
      <c r="V8" s="10" t="s">
        <v>1557</v>
      </c>
      <c r="W8" s="10" t="s">
        <v>10</v>
      </c>
    </row>
    <row r="9" spans="1:23" hidden="1" x14ac:dyDescent="0.2">
      <c r="C9" s="11"/>
      <c r="D9" s="10"/>
      <c r="E9" s="10"/>
      <c r="F9" s="10"/>
      <c r="G9" s="10"/>
      <c r="H9" s="10" t="s">
        <v>1558</v>
      </c>
      <c r="I9" s="10" t="s">
        <v>177</v>
      </c>
      <c r="J9" s="10" t="s">
        <v>12</v>
      </c>
      <c r="K9" s="10" t="s">
        <v>266</v>
      </c>
      <c r="L9" s="10"/>
      <c r="M9" s="10"/>
      <c r="N9" s="10"/>
      <c r="O9" s="10" t="s">
        <v>5</v>
      </c>
      <c r="P9" s="10" t="s">
        <v>5</v>
      </c>
      <c r="Q9" s="10"/>
      <c r="R9" s="10"/>
      <c r="S9" s="10"/>
      <c r="T9" s="10" t="s">
        <v>10</v>
      </c>
      <c r="U9" s="10" t="s">
        <v>10</v>
      </c>
      <c r="V9" s="10" t="s">
        <v>10</v>
      </c>
      <c r="W9" s="10" t="s">
        <v>31</v>
      </c>
    </row>
    <row r="10" spans="1:23" hidden="1" x14ac:dyDescent="0.2">
      <c r="C10" s="11"/>
      <c r="D10" s="10" t="s">
        <v>1559</v>
      </c>
      <c r="E10" s="10" t="s">
        <v>1537</v>
      </c>
      <c r="F10" s="10" t="s">
        <v>1560</v>
      </c>
      <c r="G10" s="10" t="s">
        <v>1539</v>
      </c>
      <c r="H10" s="10" t="s">
        <v>31</v>
      </c>
      <c r="I10" s="10" t="s">
        <v>31</v>
      </c>
      <c r="J10" s="10" t="s">
        <v>31</v>
      </c>
      <c r="K10" s="10" t="s">
        <v>31</v>
      </c>
      <c r="L10" s="10" t="s">
        <v>1561</v>
      </c>
      <c r="M10" s="10" t="s">
        <v>1562</v>
      </c>
      <c r="N10" s="10" t="s">
        <v>1563</v>
      </c>
      <c r="O10" s="10" t="s">
        <v>31</v>
      </c>
      <c r="P10" s="10" t="s">
        <v>31</v>
      </c>
      <c r="Q10" s="10" t="s">
        <v>1564</v>
      </c>
      <c r="R10" s="10" t="s">
        <v>1565</v>
      </c>
      <c r="S10" s="10" t="s">
        <v>1566</v>
      </c>
      <c r="T10" s="10" t="s">
        <v>31</v>
      </c>
      <c r="U10" s="10" t="s">
        <v>31</v>
      </c>
      <c r="V10" s="10" t="s">
        <v>31</v>
      </c>
      <c r="W10" s="10" t="s">
        <v>1567</v>
      </c>
    </row>
    <row r="11" spans="1:23" x14ac:dyDescent="0.2">
      <c r="C11" s="7" t="s">
        <v>1732</v>
      </c>
      <c r="D11" s="8" t="s">
        <v>7</v>
      </c>
      <c r="E11" s="8" t="s">
        <v>2</v>
      </c>
      <c r="F11" s="8" t="s">
        <v>22</v>
      </c>
      <c r="G11" s="8" t="s">
        <v>25</v>
      </c>
      <c r="H11" s="8" t="s">
        <v>28</v>
      </c>
      <c r="I11" s="8" t="s">
        <v>30</v>
      </c>
      <c r="J11" s="8" t="s">
        <v>32</v>
      </c>
      <c r="K11" s="8" t="s">
        <v>34</v>
      </c>
      <c r="L11" s="8" t="s">
        <v>35</v>
      </c>
      <c r="M11" s="8" t="s">
        <v>41</v>
      </c>
      <c r="N11" s="8" t="s">
        <v>49</v>
      </c>
      <c r="O11" s="8" t="s">
        <v>50</v>
      </c>
      <c r="P11" s="8" t="s">
        <v>51</v>
      </c>
      <c r="Q11" s="8" t="s">
        <v>52</v>
      </c>
      <c r="R11" s="8" t="s">
        <v>141</v>
      </c>
      <c r="S11" s="8" t="s">
        <v>143</v>
      </c>
      <c r="T11" s="8" t="s">
        <v>144</v>
      </c>
      <c r="U11" s="8" t="s">
        <v>146</v>
      </c>
      <c r="V11" s="8" t="s">
        <v>151</v>
      </c>
      <c r="W11" s="8" t="s">
        <v>154</v>
      </c>
    </row>
  </sheetData>
  <printOptions gridLines="1" gridLinesSet="0"/>
  <pageMargins left="0" right="0" top="0" bottom="0" header="0" footer="0"/>
  <pageSetup paperSize="9" fitToHeight="0" orientation="portrait"/>
  <headerFooter scaleWithDoc="0"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List99">
    <tabColor indexed="23"/>
  </sheetPr>
  <dimension ref="A1:K10"/>
  <sheetViews>
    <sheetView workbookViewId="0">
      <pane xSplit="3" ySplit="10" topLeftCell="D11" activePane="bottomRight" state="frozen"/>
      <selection pane="topRight"/>
      <selection pane="bottomLeft"/>
      <selection pane="bottomRight"/>
    </sheetView>
  </sheetViews>
  <sheetFormatPr defaultColWidth="8.85546875" defaultRowHeight="11.25" x14ac:dyDescent="0.2"/>
  <cols>
    <col min="1" max="1" width="9.140625" style="11" customWidth="1"/>
    <col min="2" max="2" width="9.140625" style="11" hidden="1" customWidth="1"/>
    <col min="3" max="3" width="8.7109375" style="14" customWidth="1"/>
    <col min="4" max="11" width="16.7109375" style="11" customWidth="1"/>
    <col min="12" max="16384" width="8.85546875" style="11"/>
  </cols>
  <sheetData>
    <row r="1" spans="1:11" ht="12" x14ac:dyDescent="0.2">
      <c r="A1" s="1" t="s">
        <v>1568</v>
      </c>
      <c r="C1" s="11"/>
      <c r="F1" s="12" t="s">
        <v>1734</v>
      </c>
    </row>
    <row r="2" spans="1:11" x14ac:dyDescent="0.2">
      <c r="C2" s="11"/>
    </row>
    <row r="3" spans="1:11" x14ac:dyDescent="0.2">
      <c r="C3" s="11"/>
    </row>
    <row r="4" spans="1:11" x14ac:dyDescent="0.2">
      <c r="C4" s="11"/>
    </row>
    <row r="5" spans="1:11" s="13" customFormat="1" x14ac:dyDescent="0.25"/>
    <row r="6" spans="1:11" s="13" customFormat="1" ht="22.5" x14ac:dyDescent="0.25">
      <c r="D6" s="6" t="s">
        <v>1569</v>
      </c>
      <c r="E6" s="6" t="s">
        <v>1570</v>
      </c>
      <c r="F6" s="6" t="s">
        <v>1536</v>
      </c>
      <c r="G6" s="6" t="s">
        <v>1571</v>
      </c>
      <c r="H6" s="6" t="s">
        <v>1572</v>
      </c>
      <c r="I6" s="6" t="s">
        <v>1547</v>
      </c>
      <c r="J6" s="6" t="s">
        <v>9</v>
      </c>
      <c r="K6" s="6" t="s">
        <v>1552</v>
      </c>
    </row>
    <row r="7" spans="1:11" hidden="1" x14ac:dyDescent="0.2">
      <c r="C7" s="11"/>
      <c r="D7" s="10"/>
      <c r="E7" s="10"/>
      <c r="F7" s="10"/>
      <c r="G7" s="10"/>
      <c r="H7" s="10"/>
      <c r="I7" s="10" t="s">
        <v>1555</v>
      </c>
      <c r="J7" s="10" t="s">
        <v>9</v>
      </c>
      <c r="K7" s="10" t="s">
        <v>1552</v>
      </c>
    </row>
    <row r="8" spans="1:11" hidden="1" x14ac:dyDescent="0.2">
      <c r="C8" s="11"/>
      <c r="D8" s="10"/>
      <c r="E8" s="10"/>
      <c r="F8" s="10"/>
      <c r="G8" s="10"/>
      <c r="H8" s="10"/>
      <c r="I8" s="10" t="s">
        <v>5</v>
      </c>
      <c r="J8" s="10" t="s">
        <v>10</v>
      </c>
      <c r="K8" s="10" t="s">
        <v>10</v>
      </c>
    </row>
    <row r="9" spans="1:11" hidden="1" x14ac:dyDescent="0.2">
      <c r="C9" s="11"/>
      <c r="D9" s="10" t="s">
        <v>1559</v>
      </c>
      <c r="E9" s="10" t="s">
        <v>1573</v>
      </c>
      <c r="F9" s="10" t="s">
        <v>1536</v>
      </c>
      <c r="G9" s="10" t="s">
        <v>1571</v>
      </c>
      <c r="H9" s="10" t="s">
        <v>1574</v>
      </c>
      <c r="I9" s="10" t="s">
        <v>31</v>
      </c>
      <c r="J9" s="10" t="s">
        <v>31</v>
      </c>
      <c r="K9" s="10" t="s">
        <v>31</v>
      </c>
    </row>
    <row r="10" spans="1:11" x14ac:dyDescent="0.2">
      <c r="C10" s="7" t="s">
        <v>1732</v>
      </c>
      <c r="D10" s="8" t="s">
        <v>25</v>
      </c>
      <c r="E10" s="8" t="s">
        <v>2</v>
      </c>
      <c r="F10" s="8" t="s">
        <v>7</v>
      </c>
      <c r="G10" s="8" t="s">
        <v>22</v>
      </c>
      <c r="H10" s="8" t="s">
        <v>28</v>
      </c>
      <c r="I10" s="8" t="s">
        <v>30</v>
      </c>
      <c r="J10" s="8" t="s">
        <v>32</v>
      </c>
      <c r="K10" s="8" t="s">
        <v>34</v>
      </c>
    </row>
  </sheetData>
  <printOptions gridLines="1" gridLinesSet="0"/>
  <pageMargins left="0" right="0" top="0" bottom="0" header="0" footer="0"/>
  <pageSetup paperSize="9" fitToHeight="0" orientation="portrait"/>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5155B9E81EB194AB98D62982C9E04DE" ma:contentTypeVersion="4" ma:contentTypeDescription="Vytvoří nový dokument" ma:contentTypeScope="" ma:versionID="9df9bc9a625a0cf13aa6dc52750b9b8f">
  <xsd:schema xmlns:xsd="http://www.w3.org/2001/XMLSchema" xmlns:xs="http://www.w3.org/2001/XMLSchema" xmlns:p="http://schemas.microsoft.com/office/2006/metadata/properties" xmlns:ns2="077479af-20d6-4648-9061-cacaec2615fb" xmlns:ns3="4edeff03-9558-480a-a5db-b257d205484c" targetNamespace="http://schemas.microsoft.com/office/2006/metadata/properties" ma:root="true" ma:fieldsID="e79ec5c8f45e7e61843d10739bf2751c" ns2:_="" ns3:_="">
    <xsd:import namespace="077479af-20d6-4648-9061-cacaec2615fb"/>
    <xsd:import namespace="4edeff03-9558-480a-a5db-b257d20548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479af-20d6-4648-9061-cacaec2615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deff03-9558-480a-a5db-b257d205484c"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ADE4C6-DA1D-4184-94B0-E450FC7AA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479af-20d6-4648-9061-cacaec2615fb"/>
    <ds:schemaRef ds:uri="4edeff03-9558-480a-a5db-b257d20548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F5AC8B-AB31-4BBE-9AD2-B26AA97CB8AB}">
  <ds:schemaRefs>
    <ds:schemaRef ds:uri="http://schemas.microsoft.com/sharepoint/v3/contenttype/forms"/>
  </ds:schemaRefs>
</ds:datastoreItem>
</file>

<file path=customXml/itemProps3.xml><?xml version="1.0" encoding="utf-8"?>
<ds:datastoreItem xmlns:ds="http://schemas.openxmlformats.org/officeDocument/2006/customXml" ds:itemID="{C4C0DAE5-3DDE-466A-912F-0B7AABB6978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112</vt:i4>
      </vt:variant>
    </vt:vector>
  </HeadingPairs>
  <TitlesOfParts>
    <vt:vector size="112" baseType="lpstr">
      <vt:lpstr>F_00.01</vt:lpstr>
      <vt:lpstr>F_01.01</vt:lpstr>
      <vt:lpstr>F_01.02</vt:lpstr>
      <vt:lpstr>F_01.03</vt:lpstr>
      <vt:lpstr>F_02.00</vt:lpstr>
      <vt:lpstr>F_03.00</vt:lpstr>
      <vt:lpstr>F_04.01</vt:lpstr>
      <vt:lpstr>F_04.02.1</vt:lpstr>
      <vt:lpstr>F_04.02.2</vt:lpstr>
      <vt:lpstr>F_04.03.1</vt:lpstr>
      <vt:lpstr>F_04.04.1</vt:lpstr>
      <vt:lpstr>F_04.05</vt:lpstr>
      <vt:lpstr>F_05.01</vt:lpstr>
      <vt:lpstr>F_06.01</vt:lpstr>
      <vt:lpstr>F_07.01</vt:lpstr>
      <vt:lpstr>F_08.01.a</vt:lpstr>
      <vt:lpstr>F_08.01.b</vt:lpstr>
      <vt:lpstr>F_08.02</vt:lpstr>
      <vt:lpstr>F_09.01.1</vt:lpstr>
      <vt:lpstr>F_09.02</vt:lpstr>
      <vt:lpstr>F_10.00</vt:lpstr>
      <vt:lpstr>F_11.01</vt:lpstr>
      <vt:lpstr>F_11.03</vt:lpstr>
      <vt:lpstr>F_11.04</vt:lpstr>
      <vt:lpstr>F_12.01.a</vt:lpstr>
      <vt:lpstr>F_12.01.b</vt:lpstr>
      <vt:lpstr>F_12.02</vt:lpstr>
      <vt:lpstr>F_13.01</vt:lpstr>
      <vt:lpstr>F_13.02.1.a</vt:lpstr>
      <vt:lpstr>F_13.02.1.b</vt:lpstr>
      <vt:lpstr>F_13.03.1.a</vt:lpstr>
      <vt:lpstr>F_13.03.1.b</vt:lpstr>
      <vt:lpstr>F_14.00</vt:lpstr>
      <vt:lpstr>F_15.00.a</vt:lpstr>
      <vt:lpstr>F_15.00.b</vt:lpstr>
      <vt:lpstr>F_16.01</vt:lpstr>
      <vt:lpstr>F_16.02</vt:lpstr>
      <vt:lpstr>F_16.03</vt:lpstr>
      <vt:lpstr>F_16.04</vt:lpstr>
      <vt:lpstr>F_16.04.1</vt:lpstr>
      <vt:lpstr>F_16.05</vt:lpstr>
      <vt:lpstr>F_16.06</vt:lpstr>
      <vt:lpstr>F_16.07.a</vt:lpstr>
      <vt:lpstr>F_16.07.b</vt:lpstr>
      <vt:lpstr>F_16.08</vt:lpstr>
      <vt:lpstr>F_17.01</vt:lpstr>
      <vt:lpstr>F_17.02</vt:lpstr>
      <vt:lpstr>F_17.03</vt:lpstr>
      <vt:lpstr>F_18.00.a</vt:lpstr>
      <vt:lpstr>F_18.00.b</vt:lpstr>
      <vt:lpstr>F_18.00.c</vt:lpstr>
      <vt:lpstr>F_18.00.d</vt:lpstr>
      <vt:lpstr>F_18.00.e</vt:lpstr>
      <vt:lpstr>F_18.01</vt:lpstr>
      <vt:lpstr>F_18.02.a</vt:lpstr>
      <vt:lpstr>F_18.02.b</vt:lpstr>
      <vt:lpstr>F_18.02.c</vt:lpstr>
      <vt:lpstr>F_19.00.a</vt:lpstr>
      <vt:lpstr>F_19.00.b</vt:lpstr>
      <vt:lpstr>F_19.00.c</vt:lpstr>
      <vt:lpstr>F_19.00.d</vt:lpstr>
      <vt:lpstr>F_19.00.e</vt:lpstr>
      <vt:lpstr>F_20.01</vt:lpstr>
      <vt:lpstr>F_20.02</vt:lpstr>
      <vt:lpstr>F_20.03</vt:lpstr>
      <vt:lpstr>F_20.04</vt:lpstr>
      <vt:lpstr>F_20.05.a</vt:lpstr>
      <vt:lpstr>F_20.05.b</vt:lpstr>
      <vt:lpstr>F_20.06</vt:lpstr>
      <vt:lpstr>F_20.07.1</vt:lpstr>
      <vt:lpstr>F_21.00</vt:lpstr>
      <vt:lpstr>F_22.01</vt:lpstr>
      <vt:lpstr>F_22.02</vt:lpstr>
      <vt:lpstr>F_23.01</vt:lpstr>
      <vt:lpstr>F_23.02</vt:lpstr>
      <vt:lpstr>F_23.03</vt:lpstr>
      <vt:lpstr>F_23.04</vt:lpstr>
      <vt:lpstr>F_23.05</vt:lpstr>
      <vt:lpstr>F_23.06</vt:lpstr>
      <vt:lpstr>F_24.01</vt:lpstr>
      <vt:lpstr>F_24.02</vt:lpstr>
      <vt:lpstr>F_24.03</vt:lpstr>
      <vt:lpstr>F_25.01.a</vt:lpstr>
      <vt:lpstr>F_25.01.b</vt:lpstr>
      <vt:lpstr>F_25.01.c</vt:lpstr>
      <vt:lpstr>F_25.01.d</vt:lpstr>
      <vt:lpstr>F_25.02.a</vt:lpstr>
      <vt:lpstr>F_25.02.b</vt:lpstr>
      <vt:lpstr>F_25.02.c</vt:lpstr>
      <vt:lpstr>F_25.03.a</vt:lpstr>
      <vt:lpstr>F_25.03.b</vt:lpstr>
      <vt:lpstr>F_26.00.a</vt:lpstr>
      <vt:lpstr>F_26.00.b</vt:lpstr>
      <vt:lpstr>F_30.01</vt:lpstr>
      <vt:lpstr>F_30.02</vt:lpstr>
      <vt:lpstr>F_31.01</vt:lpstr>
      <vt:lpstr>F_31.02</vt:lpstr>
      <vt:lpstr>F_40.01</vt:lpstr>
      <vt:lpstr>F_40.02</vt:lpstr>
      <vt:lpstr>F_41.01</vt:lpstr>
      <vt:lpstr>F_41.02</vt:lpstr>
      <vt:lpstr>F_42.00</vt:lpstr>
      <vt:lpstr>F_43.00</vt:lpstr>
      <vt:lpstr>F_44.01</vt:lpstr>
      <vt:lpstr>F_44.02</vt:lpstr>
      <vt:lpstr>F_44.03</vt:lpstr>
      <vt:lpstr>F_44.04</vt:lpstr>
      <vt:lpstr>F_45.01</vt:lpstr>
      <vt:lpstr>F_45.02</vt:lpstr>
      <vt:lpstr>F_45.03</vt:lpstr>
      <vt:lpstr>F_46.00</vt:lpstr>
      <vt:lpstr>F_47.00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AD\mbrabec</dc:creator>
  <cp:lastModifiedBy>Tomáš Adamec</cp:lastModifiedBy>
  <dcterms:created xsi:type="dcterms:W3CDTF">2020-03-03T07:23:45Z</dcterms:created>
  <dcterms:modified xsi:type="dcterms:W3CDTF">2020-12-09T11:50:32Z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ContentTypeId">
    <vt:lpwstr>0x01010045155B9E81EB194AB98D62982C9E04DE</vt:lpwstr>
  </property>
</Properties>
</file>